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340" windowHeight="8772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<sst xmlns="http://schemas.openxmlformats.org/spreadsheetml/2006/main" count="367" uniqueCount="161">
  <si>
    <t>№</t>
  </si>
  <si>
    <t>ДАТА</t>
  </si>
  <si>
    <t>Наименование</t>
  </si>
  <si>
    <t>№ п/ст, РП, ТП</t>
  </si>
  <si>
    <t>Наименование поврежденной линии,</t>
  </si>
  <si>
    <t xml:space="preserve"> оборудования</t>
  </si>
  <si>
    <t>6-10 кВ</t>
  </si>
  <si>
    <t>время</t>
  </si>
  <si>
    <t>Дефект</t>
  </si>
  <si>
    <t>Устранение повреждения</t>
  </si>
  <si>
    <t xml:space="preserve"> Откл.</t>
  </si>
  <si>
    <t>вкл</t>
  </si>
  <si>
    <t>дата</t>
  </si>
  <si>
    <t>Прод-ть</t>
  </si>
  <si>
    <t>4 КВАРТАЛ 2010 года</t>
  </si>
  <si>
    <t>среднее по НОКЭ</t>
  </si>
  <si>
    <t>среднее по СФ</t>
  </si>
  <si>
    <t>среднее по БФ</t>
  </si>
  <si>
    <t>среднее по ВФ</t>
  </si>
  <si>
    <t>среднее по ЧФ</t>
  </si>
  <si>
    <t>среднее по НО</t>
  </si>
  <si>
    <t>ток</t>
  </si>
  <si>
    <t>напряжение</t>
  </si>
  <si>
    <t>недоотпуск</t>
  </si>
  <si>
    <t>пробой изоляции</t>
  </si>
  <si>
    <t>повреждение оборудования</t>
  </si>
  <si>
    <t>ПС "Районная" земля на  ф.6</t>
  </si>
  <si>
    <t>КЛ 6кВ ПС Районная  РП-7 Ф.6</t>
  </si>
  <si>
    <t>КЛ 6кВ до ТП-67</t>
  </si>
  <si>
    <t>ПС" Окуловская" Л-38</t>
  </si>
  <si>
    <t>КЛ-10кВ ТП-52-ТП-24</t>
  </si>
  <si>
    <t>Оперативная информация по отключениям в сетях 6/10 кВ за II  квартал 2015 года.</t>
  </si>
  <si>
    <t>ТП - 67 откл. МВ на ТП - 108</t>
  </si>
  <si>
    <t>КЛ 6 кВ ТП - 67 - ТП - 108</t>
  </si>
  <si>
    <t>КЛ 10 кВ ТП-33 -ТП - 4</t>
  </si>
  <si>
    <t>ПС " Валдай" откл. Л-13</t>
  </si>
  <si>
    <t>ПС " Валдай" откл. Л-15</t>
  </si>
  <si>
    <t>КЛ 10 кВ ТП - 9 -ТП - 31</t>
  </si>
  <si>
    <t>Великий Новгород II квартал 2015 года.</t>
  </si>
  <si>
    <t>ЧУДОВСКИЙ ФИЛИАЛ I1квартал 2015 года</t>
  </si>
  <si>
    <t>ОКУЛОВСКИЙ ФИЛИАЛ  II квартал 2015 года</t>
  </si>
  <si>
    <t>ВАЛДАЙСКИЙ ФИЛИАЛ II квартал 2015 года.</t>
  </si>
  <si>
    <t>БОРОВИЧСКИЙ ФИЛИАЛ II квартал 2015года.</t>
  </si>
  <si>
    <t xml:space="preserve">РП - 1    МВ на ТП - 106 </t>
  </si>
  <si>
    <t>КЛ 6кВ ТП-21  - ТП-18</t>
  </si>
  <si>
    <t>АВР</t>
  </si>
  <si>
    <t>ПС "Базовая " Ф.45</t>
  </si>
  <si>
    <t>КЛ 6-кВ РП-3 - ТП-372</t>
  </si>
  <si>
    <t>МВ в  РП-3 на ТП -372</t>
  </si>
  <si>
    <t>ЛР на опоре 8/12 Волынь</t>
  </si>
  <si>
    <t>КЛ-10кВ на ТП-599</t>
  </si>
  <si>
    <t>ПС "Хвойная" Л 4</t>
  </si>
  <si>
    <t>КЛ 10кВ до ТП 41</t>
  </si>
  <si>
    <t>штормовой ветер</t>
  </si>
  <si>
    <t>ПС"Лычково" Л2</t>
  </si>
  <si>
    <t>РП-10- на ТП-428 Ф.11</t>
  </si>
  <si>
    <t>ПС "Огнеупоры" откл.  Боровичи 4</t>
  </si>
  <si>
    <t>ПС"Прогресс" Л-9</t>
  </si>
  <si>
    <t>концевая муфта в ТП-142 на ТП-137</t>
  </si>
  <si>
    <t>нет</t>
  </si>
  <si>
    <t>КЛ10кВ от ТП-63 до ТП-60</t>
  </si>
  <si>
    <t>Концевая Муфта ТП-63</t>
  </si>
  <si>
    <t>ПС Огнеупоры</t>
  </si>
  <si>
    <t xml:space="preserve"> ВЛ-6кВ Боровичи 2,1</t>
  </si>
  <si>
    <t xml:space="preserve"> ВЛ-6кВ Боровичи 3, Боровичи5, Боровичи 4</t>
  </si>
  <si>
    <t>ПС"Любытино" Л-11</t>
  </si>
  <si>
    <t>ВЛ-10кВ Л-11</t>
  </si>
  <si>
    <t>КЛ 10кВ от ТП-60 до ТП-66</t>
  </si>
  <si>
    <t>ПС"Прогресс"Л-7,9,11,15,17,25</t>
  </si>
  <si>
    <t>КЛ 10кВ Л-9 на ПС-"Поогресс"</t>
  </si>
  <si>
    <t>ПС "Валдай" Л7</t>
  </si>
  <si>
    <t>штормовой ветерСети МРСК</t>
  </si>
  <si>
    <t>Л-20</t>
  </si>
  <si>
    <t>КЛ10кВ ТП-48 до ТП-103</t>
  </si>
  <si>
    <t>ПС"Пестово" КЛ 10кВ от ТП-60 до ТП-66</t>
  </si>
  <si>
    <t>ПС "Марево"</t>
  </si>
  <si>
    <t>ВЛ 10кВ Л-3 между опор 73-74</t>
  </si>
  <si>
    <t>Упало дерево</t>
  </si>
  <si>
    <t>ПС"Энергомаш" на РП-1</t>
  </si>
  <si>
    <t>КЛ10кВ на РП-1</t>
  </si>
  <si>
    <t>РП-3 -ТП-125</t>
  </si>
  <si>
    <t>КЛ-6кВ РП-3 -ТП-125</t>
  </si>
  <si>
    <t>Л-8</t>
  </si>
  <si>
    <t>КЛ 10кВ от ТП1 до ТП-95</t>
  </si>
  <si>
    <t>КЛ ТП-2до ТП-53</t>
  </si>
  <si>
    <t>Пробой изоляции</t>
  </si>
  <si>
    <t>ПС " Валдай" Л-18</t>
  </si>
  <si>
    <t>ПС"Пестово"</t>
  </si>
  <si>
    <t>ВЛ-10кВ Л-4 и Л-5</t>
  </si>
  <si>
    <t>сети абонента</t>
  </si>
  <si>
    <t>ПС" Мостищи" Ф.23</t>
  </si>
  <si>
    <t>КЛ 10 кВПС "Мосстищи" до ТП-543</t>
  </si>
  <si>
    <t>СТАРОРУССКИЙ ФИЛИАЛ II квартал 2015 года</t>
  </si>
  <si>
    <t>ПС"Угловка" Л-3</t>
  </si>
  <si>
    <t>ВЛ 10кВ от ПС"Угловка" до ПС 2</t>
  </si>
  <si>
    <t>КЛ 10кВ от ПС"Вишера" до ПС " Б. Вишера"</t>
  </si>
  <si>
    <t>ПС"Чудово" Л-16</t>
  </si>
  <si>
    <t>КЛ-ВЛ 10кВ от ПС"Чудово" до ТП-27</t>
  </si>
  <si>
    <t>ПС"Вишерская" Л-23</t>
  </si>
  <si>
    <t>Земля на Л-17</t>
  </si>
  <si>
    <t xml:space="preserve"> каб. Ввод КЛ 10кВ в  ТП-25</t>
  </si>
  <si>
    <t>повр концевой муфты</t>
  </si>
  <si>
    <t>ПТ-701 поврежден разрядник</t>
  </si>
  <si>
    <t>ВЛ-6кВ</t>
  </si>
  <si>
    <t>МВ на ПС Районная Ф8</t>
  </si>
  <si>
    <t>КЛ 6кВ ПСРайонная -ТП-348</t>
  </si>
  <si>
    <t>ПС"Районная" Ф24</t>
  </si>
  <si>
    <t>КЛ6кВ от ПС "Районная" до РП-11</t>
  </si>
  <si>
    <t>МВ в РП-27 на ТП-374</t>
  </si>
  <si>
    <t>КЛ6кВ от ТП-249 до ТП-374</t>
  </si>
  <si>
    <t>ПС"Валдай" Л-13</t>
  </si>
  <si>
    <t>КЛ-10кВ от ТП"Валдай" до РП-10</t>
  </si>
  <si>
    <t>КЛ 10кВ на РП-1</t>
  </si>
  <si>
    <t>поврежд.оборудования (концевая муфта)</t>
  </si>
  <si>
    <t xml:space="preserve"> ПС Боровичи МВ в РП-1 яч.10</t>
  </si>
  <si>
    <t>ПС"Вишера" Л-17</t>
  </si>
  <si>
    <t>Л-17концевая муфта</t>
  </si>
  <si>
    <t>поврежден трансформатор</t>
  </si>
  <si>
    <t>Опеченский  рядок  ТП-7</t>
  </si>
  <si>
    <t>М.Вишера</t>
  </si>
  <si>
    <t>ПС"Вишера" Л-20</t>
  </si>
  <si>
    <t>КЛ10кВ Л-20</t>
  </si>
  <si>
    <t>ПС "Пестово" Л-4</t>
  </si>
  <si>
    <t>ВЛ-10кВ на ТП-78 ЛР</t>
  </si>
  <si>
    <t>РП-45 мв наТП462 секц Ф.17</t>
  </si>
  <si>
    <t xml:space="preserve"> КЛ 6кВ ТП408-ТП346</t>
  </si>
  <si>
    <t>оборудование залито дождем МРСК</t>
  </si>
  <si>
    <t xml:space="preserve">ПС"Боровичи"Л-11 </t>
  </si>
  <si>
    <t>КЛ-ВЛ 6 КВ от РП-1 до ТП-147</t>
  </si>
  <si>
    <t xml:space="preserve">ПС Районная МВ Ф49 </t>
  </si>
  <si>
    <t>КЛ-6кВ на РП-30</t>
  </si>
  <si>
    <t>ПС Савино Л-6</t>
  </si>
  <si>
    <t xml:space="preserve">каб. Выход от ТП 599 на ВЛ-10кВ(п/л Волынь) </t>
  </si>
  <si>
    <t>Земля ПС"Базовая" Т-1 Ф42</t>
  </si>
  <si>
    <t>КЛ-ВЛ 6кВ ТП109-РП-35</t>
  </si>
  <si>
    <t>ПС Антоново земля Т1 Ф2</t>
  </si>
  <si>
    <t>КЛ 6кВ РП-2 на ТП-112</t>
  </si>
  <si>
    <t>Земля ПС"Районная Ф35</t>
  </si>
  <si>
    <t>КЛ6кВ ПС "Районная" на РП32</t>
  </si>
  <si>
    <t>ПС Районная МВ Ф20</t>
  </si>
  <si>
    <t>КЛ-Вл 6кВТП-295 на ТП-1,</t>
  </si>
  <si>
    <t>ПС Западная  земля Т-1 ф4</t>
  </si>
  <si>
    <t>КЛ 10кВ ТП454-ТП488</t>
  </si>
  <si>
    <t>ТП-67 МВ на ТП-108</t>
  </si>
  <si>
    <t>КЛ-6кВ  ТП-108-ТП-67</t>
  </si>
  <si>
    <t>ПС Районная Ф 35</t>
  </si>
  <si>
    <t>ПС Восточная Ф05</t>
  </si>
  <si>
    <t>КЛ  6кВ от ТП-335-ТП675</t>
  </si>
  <si>
    <t>Перемычка в ТП-388 на Т2</t>
  </si>
  <si>
    <t>КЛ-10кВ на Т2 в ТП-388</t>
  </si>
  <si>
    <t>повр.оборуд.</t>
  </si>
  <si>
    <t>КЛ 6кВ от  Пс  на РП-32</t>
  </si>
  <si>
    <t>РП-1 МВ на ТП-151</t>
  </si>
  <si>
    <t>КЛ-6кВ ТП-71 -ТП-26</t>
  </si>
  <si>
    <t>ВЛ 10кВ Л-7</t>
  </si>
  <si>
    <t>КЛ -ВЛ 10кВ Л-2</t>
  </si>
  <si>
    <t>КЛ-6 ТП-428-ТП-54</t>
  </si>
  <si>
    <t>РП -33 МВ на ТП-345</t>
  </si>
  <si>
    <t>КЛ 10кВ ТП-444-ТП345</t>
  </si>
  <si>
    <t>Наименование поврежденной линии,  оборудования 6-10 кВ</t>
  </si>
  <si>
    <t>Наименование № п/ст, РП, ТП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</si>
</sst>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dd/mm/yy\ h:mm;@"/>
    <numFmt numFmtId="170" formatCode="[$-FC19]d\ mmmm\ yyyy\ &quot;г.&quot;"/>
    <numFmt numFmtId="171" formatCode="[h]:mm:ss;@"/>
    <numFmt numFmtId="172" formatCode="mmm/yyyy"/>
    <numFmt numFmtId="173" formatCode="h:mm:ss;@"/>
    <numFmt numFmtId="174" formatCode="0.00;[Red]0.00"/>
    <numFmt numFmtId="175" formatCode="0.00_ ;\-0.00\ 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69" fontId="0" fillId="0" borderId="12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169" fontId="1" fillId="0" borderId="0" xfId="0" applyNumberFormat="1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69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69" fontId="7" fillId="0" borderId="19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22" fontId="7" fillId="0" borderId="14" xfId="0" applyNumberFormat="1" applyFont="1" applyBorder="1" applyAlignment="1">
      <alignment horizontal="center" vertical="center"/>
    </xf>
    <xf numFmtId="22" fontId="7" fillId="0" borderId="2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center" vertical="center"/>
    </xf>
    <xf numFmtId="169" fontId="7" fillId="0" borderId="12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/>
    </xf>
    <xf numFmtId="169" fontId="12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169" fontId="7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/>
    </xf>
    <xf numFmtId="169" fontId="7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171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4" fillId="0" borderId="13" xfId="0" applyFont="1" applyBorder="1" applyAlignment="1">
      <alignment/>
    </xf>
    <xf numFmtId="22" fontId="7" fillId="0" borderId="13" xfId="0" applyNumberFormat="1" applyFont="1" applyBorder="1" applyAlignment="1">
      <alignment horizontal="center" vertical="center"/>
    </xf>
    <xf numFmtId="171" fontId="16" fillId="0" borderId="12" xfId="0" applyNumberFormat="1" applyFont="1" applyBorder="1" applyAlignment="1">
      <alignment/>
    </xf>
    <xf numFmtId="169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22" fontId="7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171" fontId="12" fillId="0" borderId="12" xfId="0" applyNumberFormat="1" applyFont="1" applyFill="1" applyBorder="1" applyAlignment="1">
      <alignment/>
    </xf>
    <xf numFmtId="169" fontId="12" fillId="0" borderId="12" xfId="0" applyNumberFormat="1" applyFont="1" applyFill="1" applyBorder="1" applyAlignment="1">
      <alignment/>
    </xf>
    <xf numFmtId="22" fontId="7" fillId="0" borderId="14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2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/>
    </xf>
    <xf numFmtId="22" fontId="1" fillId="0" borderId="2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8" fontId="1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" fillId="0" borderId="19" xfId="0" applyNumberFormat="1" applyFont="1" applyBorder="1" applyAlignment="1">
      <alignment horizontal="center" vertical="center" wrapText="1"/>
    </xf>
    <xf numFmtId="169" fontId="12" fillId="0" borderId="12" xfId="0" applyNumberFormat="1" applyFont="1" applyBorder="1" applyAlignment="1">
      <alignment horizontal="center" vertical="center"/>
    </xf>
    <xf numFmtId="169" fontId="12" fillId="0" borderId="13" xfId="0" applyNumberFormat="1" applyFont="1" applyBorder="1" applyAlignment="1">
      <alignment horizontal="center" vertical="center"/>
    </xf>
    <xf numFmtId="169" fontId="15" fillId="0" borderId="12" xfId="0" applyNumberFormat="1" applyFont="1" applyBorder="1" applyAlignment="1">
      <alignment horizontal="center" vertical="center"/>
    </xf>
    <xf numFmtId="22" fontId="12" fillId="0" borderId="12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169" fontId="7" fillId="0" borderId="14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22" fontId="14" fillId="0" borderId="12" xfId="0" applyNumberFormat="1" applyFont="1" applyBorder="1" applyAlignment="1">
      <alignment horizontal="center" vertical="center"/>
    </xf>
    <xf numFmtId="22" fontId="14" fillId="0" borderId="12" xfId="0" applyNumberFormat="1" applyFont="1" applyFill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8" fontId="15" fillId="0" borderId="1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4" fontId="51" fillId="0" borderId="12" xfId="0" applyNumberFormat="1" applyFont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169" fontId="12" fillId="33" borderId="12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0" fontId="51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2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14" fontId="52" fillId="0" borderId="12" xfId="0" applyNumberFormat="1" applyFont="1" applyBorder="1" applyAlignment="1">
      <alignment vertical="center" wrapText="1"/>
    </xf>
    <xf numFmtId="14" fontId="52" fillId="0" borderId="14" xfId="0" applyNumberFormat="1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2" fillId="0" borderId="16" xfId="0" applyNumberFormat="1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1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7" fillId="0" borderId="12" xfId="0" applyNumberFormat="1" applyFont="1" applyBorder="1" applyAlignment="1">
      <alignment horizontal="center" vertical="center" wrapText="1"/>
    </xf>
    <xf numFmtId="169" fontId="7" fillId="0" borderId="12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1" fillId="0" borderId="21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52" fillId="33" borderId="28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22" fontId="52" fillId="0" borderId="14" xfId="0" applyNumberFormat="1" applyFont="1" applyBorder="1" applyAlignment="1">
      <alignment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22" fontId="52" fillId="0" borderId="14" xfId="0" applyNumberFormat="1" applyFont="1" applyBorder="1" applyAlignment="1">
      <alignment horizontal="center" vertical="center" wrapText="1"/>
    </xf>
    <xf numFmtId="22" fontId="52" fillId="33" borderId="14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22" fontId="51" fillId="0" borderId="12" xfId="0" applyNumberFormat="1" applyFont="1" applyBorder="1" applyAlignment="1">
      <alignment horizontal="center" vertical="center" wrapText="1"/>
    </xf>
    <xf numFmtId="22" fontId="51" fillId="33" borderId="12" xfId="0" applyNumberFormat="1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 wrapText="1"/>
    </xf>
    <xf numFmtId="22" fontId="52" fillId="0" borderId="22" xfId="0" applyNumberFormat="1" applyFont="1" applyBorder="1" applyAlignment="1">
      <alignment horizontal="center" vertical="center" wrapText="1"/>
    </xf>
    <xf numFmtId="22" fontId="51" fillId="0" borderId="14" xfId="0" applyNumberFormat="1" applyFont="1" applyBorder="1" applyAlignment="1">
      <alignment horizontal="center" vertical="center" wrapText="1"/>
    </xf>
    <xf numFmtId="22" fontId="12" fillId="0" borderId="12" xfId="0" applyNumberFormat="1" applyFont="1" applyBorder="1" applyAlignment="1">
      <alignment horizontal="center" vertical="center" wrapText="1"/>
    </xf>
    <xf numFmtId="0" fontId="52" fillId="33" borderId="21" xfId="0" applyFont="1" applyFill="1" applyBorder="1" applyAlignment="1">
      <alignment vertical="center" wrapText="1"/>
    </xf>
    <xf numFmtId="22" fontId="51" fillId="0" borderId="0" xfId="0" applyNumberFormat="1" applyFont="1" applyAlignment="1">
      <alignment horizontal="center" vertical="center" wrapText="1"/>
    </xf>
    <xf numFmtId="22" fontId="52" fillId="0" borderId="30" xfId="0" applyNumberFormat="1" applyFont="1" applyBorder="1" applyAlignment="1">
      <alignment vertical="center" wrapText="1"/>
    </xf>
    <xf numFmtId="22" fontId="52" fillId="0" borderId="12" xfId="0" applyNumberFormat="1" applyFont="1" applyBorder="1" applyAlignment="1">
      <alignment horizontal="center" vertical="center" wrapText="1"/>
    </xf>
    <xf numFmtId="22" fontId="52" fillId="0" borderId="13" xfId="0" applyNumberFormat="1" applyFont="1" applyBorder="1" applyAlignment="1">
      <alignment horizontal="center" vertical="center" wrapText="1"/>
    </xf>
    <xf numFmtId="22" fontId="51" fillId="0" borderId="31" xfId="0" applyNumberFormat="1" applyFont="1" applyBorder="1" applyAlignment="1">
      <alignment horizontal="center" vertical="top" wrapText="1"/>
    </xf>
    <xf numFmtId="22" fontId="51" fillId="0" borderId="12" xfId="0" applyNumberFormat="1" applyFont="1" applyBorder="1" applyAlignment="1">
      <alignment horizontal="center"/>
    </xf>
    <xf numFmtId="169" fontId="12" fillId="0" borderId="21" xfId="0" applyNumberFormat="1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169" fontId="51" fillId="0" borderId="12" xfId="0" applyNumberFormat="1" applyFont="1" applyBorder="1" applyAlignment="1">
      <alignment horizontal="center"/>
    </xf>
    <xf numFmtId="22" fontId="0" fillId="0" borderId="12" xfId="0" applyNumberFormat="1" applyBorder="1" applyAlignment="1">
      <alignment/>
    </xf>
    <xf numFmtId="22" fontId="51" fillId="0" borderId="19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22" fontId="0" fillId="0" borderId="0" xfId="0" applyNumberFormat="1" applyAlignment="1">
      <alignment/>
    </xf>
    <xf numFmtId="22" fontId="51" fillId="0" borderId="12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22" fontId="51" fillId="0" borderId="12" xfId="0" applyNumberFormat="1" applyFont="1" applyBorder="1" applyAlignment="1">
      <alignment/>
    </xf>
    <xf numFmtId="14" fontId="7" fillId="33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22" fontId="51" fillId="0" borderId="0" xfId="0" applyNumberFormat="1" applyFont="1" applyAlignment="1">
      <alignment/>
    </xf>
    <xf numFmtId="14" fontId="7" fillId="33" borderId="16" xfId="0" applyNumberFormat="1" applyFont="1" applyFill="1" applyBorder="1" applyAlignment="1">
      <alignment/>
    </xf>
    <xf numFmtId="14" fontId="7" fillId="33" borderId="14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22" fontId="51" fillId="33" borderId="12" xfId="0" applyNumberFormat="1" applyFont="1" applyFill="1" applyBorder="1" applyAlignment="1">
      <alignment vertical="top" wrapText="1"/>
    </xf>
    <xf numFmtId="169" fontId="7" fillId="33" borderId="12" xfId="0" applyNumberFormat="1" applyFont="1" applyFill="1" applyBorder="1" applyAlignment="1">
      <alignment horizontal="center" vertical="center"/>
    </xf>
    <xf numFmtId="22" fontId="51" fillId="33" borderId="31" xfId="0" applyNumberFormat="1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/>
    </xf>
    <xf numFmtId="14" fontId="7" fillId="34" borderId="14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22" fontId="51" fillId="34" borderId="14" xfId="0" applyNumberFormat="1" applyFont="1" applyFill="1" applyBorder="1" applyAlignment="1">
      <alignment horizontal="center" vertical="center" wrapText="1"/>
    </xf>
    <xf numFmtId="22" fontId="51" fillId="34" borderId="12" xfId="0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 vertical="center" wrapText="1"/>
    </xf>
    <xf numFmtId="22" fontId="52" fillId="34" borderId="12" xfId="0" applyNumberFormat="1" applyFont="1" applyFill="1" applyBorder="1" applyAlignment="1">
      <alignment horizontal="center" vertical="center" wrapText="1"/>
    </xf>
    <xf numFmtId="171" fontId="12" fillId="34" borderId="12" xfId="0" applyNumberFormat="1" applyFont="1" applyFill="1" applyBorder="1" applyAlignment="1">
      <alignment/>
    </xf>
    <xf numFmtId="169" fontId="12" fillId="34" borderId="12" xfId="0" applyNumberFormat="1" applyFont="1" applyFill="1" applyBorder="1" applyAlignment="1">
      <alignment/>
    </xf>
    <xf numFmtId="2" fontId="12" fillId="34" borderId="12" xfId="0" applyNumberFormat="1" applyFont="1" applyFill="1" applyBorder="1" applyAlignment="1">
      <alignment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22" fontId="52" fillId="34" borderId="14" xfId="0" applyNumberFormat="1" applyFont="1" applyFill="1" applyBorder="1" applyAlignment="1">
      <alignment horizontal="center" vertical="center" wrapText="1"/>
    </xf>
    <xf numFmtId="169" fontId="7" fillId="34" borderId="12" xfId="0" applyNumberFormat="1" applyFont="1" applyFill="1" applyBorder="1" applyAlignment="1">
      <alignment horizontal="center" vertical="center" wrapText="1"/>
    </xf>
    <xf numFmtId="22" fontId="7" fillId="34" borderId="20" xfId="0" applyNumberFormat="1" applyFont="1" applyFill="1" applyBorder="1" applyAlignment="1">
      <alignment horizontal="center" vertical="center"/>
    </xf>
    <xf numFmtId="22" fontId="7" fillId="34" borderId="12" xfId="0" applyNumberFormat="1" applyFont="1" applyFill="1" applyBorder="1" applyAlignment="1">
      <alignment horizontal="center" vertical="center"/>
    </xf>
    <xf numFmtId="22" fontId="51" fillId="0" borderId="12" xfId="0" applyNumberFormat="1" applyFont="1" applyBorder="1" applyAlignment="1">
      <alignment horizontal="center" vertical="center"/>
    </xf>
    <xf numFmtId="169" fontId="5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14" fontId="7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2" fontId="52" fillId="33" borderId="12" xfId="0" applyNumberFormat="1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/>
    </xf>
    <xf numFmtId="22" fontId="7" fillId="0" borderId="12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168" fontId="1" fillId="0" borderId="33" xfId="0" applyNumberFormat="1" applyFont="1" applyBorder="1" applyAlignment="1">
      <alignment horizontal="center" vertical="top" wrapText="1"/>
    </xf>
    <xf numFmtId="168" fontId="1" fillId="0" borderId="24" xfId="0" applyNumberFormat="1" applyFont="1" applyBorder="1" applyAlignment="1">
      <alignment horizontal="center" vertical="top" wrapText="1"/>
    </xf>
    <xf numFmtId="168" fontId="1" fillId="0" borderId="34" xfId="0" applyNumberFormat="1" applyFont="1" applyBorder="1" applyAlignment="1">
      <alignment horizontal="center" vertical="top" wrapText="1"/>
    </xf>
    <xf numFmtId="168" fontId="1" fillId="0" borderId="3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20"/>
  <sheetViews>
    <sheetView tabSelected="1" zoomScale="70" zoomScaleNormal="70" zoomScalePageLayoutView="0" workbookViewId="0" topLeftCell="A28">
      <selection activeCell="O40" sqref="O40"/>
    </sheetView>
  </sheetViews>
  <sheetFormatPr defaultColWidth="9.00390625" defaultRowHeight="12.75"/>
  <cols>
    <col min="1" max="1" width="3.50390625" style="230" customWidth="1"/>
    <col min="2" max="2" width="13.125" style="40" bestFit="1" customWidth="1"/>
    <col min="3" max="3" width="25.625" style="114" customWidth="1"/>
    <col min="4" max="4" width="30.125" style="231" customWidth="1"/>
    <col min="5" max="5" width="19.125" style="49" customWidth="1"/>
    <col min="6" max="6" width="17.875" style="49" customWidth="1"/>
    <col min="7" max="7" width="20.00390625" style="102" customWidth="1"/>
    <col min="8" max="8" width="23.125" style="230" customWidth="1"/>
  </cols>
  <sheetData>
    <row r="1" spans="1:8" ht="20.25" customHeight="1">
      <c r="A1" s="253" t="s">
        <v>31</v>
      </c>
      <c r="B1" s="254"/>
      <c r="C1" s="254"/>
      <c r="D1" s="254"/>
      <c r="E1" s="254"/>
      <c r="F1" s="254"/>
      <c r="G1" s="254"/>
      <c r="H1" s="254"/>
    </row>
    <row r="2" spans="2:8" ht="15">
      <c r="B2" s="243"/>
      <c r="C2" s="244"/>
      <c r="H2" s="232"/>
    </row>
    <row r="3" spans="1:8" ht="31.5" customHeight="1">
      <c r="A3" s="257" t="s">
        <v>0</v>
      </c>
      <c r="B3" s="260" t="s">
        <v>1</v>
      </c>
      <c r="C3" s="257" t="s">
        <v>160</v>
      </c>
      <c r="D3" s="257" t="s">
        <v>159</v>
      </c>
      <c r="E3" s="259" t="s">
        <v>7</v>
      </c>
      <c r="F3" s="259"/>
      <c r="G3" s="257" t="s">
        <v>8</v>
      </c>
      <c r="H3" s="100" t="s">
        <v>23</v>
      </c>
    </row>
    <row r="4" spans="1:118" ht="16.5" customHeight="1">
      <c r="A4" s="257"/>
      <c r="B4" s="260"/>
      <c r="C4" s="257"/>
      <c r="D4" s="257"/>
      <c r="E4" s="151" t="s">
        <v>10</v>
      </c>
      <c r="F4" s="151" t="s">
        <v>11</v>
      </c>
      <c r="G4" s="257"/>
      <c r="H4" s="10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</row>
    <row r="5" spans="1:114" s="14" customFormat="1" ht="16.5" customHeight="1">
      <c r="A5" s="256" t="s">
        <v>38</v>
      </c>
      <c r="B5" s="256"/>
      <c r="C5" s="256"/>
      <c r="D5" s="256"/>
      <c r="E5" s="256"/>
      <c r="F5" s="256"/>
      <c r="G5" s="256"/>
      <c r="H5" s="11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</row>
    <row r="6" spans="1:8" ht="15.75" customHeight="1">
      <c r="A6" s="82">
        <v>1</v>
      </c>
      <c r="B6" s="150">
        <v>42095</v>
      </c>
      <c r="C6" s="116" t="s">
        <v>26</v>
      </c>
      <c r="D6" s="116" t="s">
        <v>27</v>
      </c>
      <c r="E6" s="151">
        <v>42095.666666666664</v>
      </c>
      <c r="F6" s="151">
        <v>42095.677777777775</v>
      </c>
      <c r="G6" s="39" t="s">
        <v>24</v>
      </c>
      <c r="H6" s="233">
        <v>394.4399999942601</v>
      </c>
    </row>
    <row r="7" spans="1:8" ht="31.5" customHeight="1">
      <c r="A7" s="82">
        <v>2</v>
      </c>
      <c r="B7" s="150">
        <v>42105</v>
      </c>
      <c r="C7" s="121" t="s">
        <v>32</v>
      </c>
      <c r="D7" s="116" t="s">
        <v>33</v>
      </c>
      <c r="E7" s="151">
        <v>42105.645833333336</v>
      </c>
      <c r="F7" s="151">
        <v>42105.669444444444</v>
      </c>
      <c r="G7" s="39" t="s">
        <v>24</v>
      </c>
      <c r="H7" s="233">
        <v>391.1529999491066</v>
      </c>
    </row>
    <row r="8" spans="1:8" ht="15">
      <c r="A8" s="82">
        <v>3</v>
      </c>
      <c r="B8" s="150">
        <v>42103</v>
      </c>
      <c r="C8" s="121" t="s">
        <v>43</v>
      </c>
      <c r="D8" s="116" t="s">
        <v>44</v>
      </c>
      <c r="E8" s="151">
        <v>42103.76388888889</v>
      </c>
      <c r="F8" s="151">
        <v>42103.81319444445</v>
      </c>
      <c r="G8" s="39" t="s">
        <v>24</v>
      </c>
      <c r="H8" s="233">
        <v>583.4425000076532</v>
      </c>
    </row>
    <row r="9" spans="1:8" ht="15">
      <c r="A9" s="82">
        <v>4</v>
      </c>
      <c r="B9" s="150">
        <v>42113</v>
      </c>
      <c r="C9" s="39" t="s">
        <v>46</v>
      </c>
      <c r="D9" s="39" t="s">
        <v>47</v>
      </c>
      <c r="E9" s="151">
        <v>42113.90277777778</v>
      </c>
      <c r="F9" s="151">
        <v>42113.90277777778</v>
      </c>
      <c r="G9" s="39" t="s">
        <v>45</v>
      </c>
      <c r="H9" s="233">
        <v>0</v>
      </c>
    </row>
    <row r="10" spans="1:8" s="9" customFormat="1" ht="31.5" customHeight="1">
      <c r="A10" s="82">
        <v>5</v>
      </c>
      <c r="B10" s="150">
        <v>42113</v>
      </c>
      <c r="C10" s="39" t="s">
        <v>48</v>
      </c>
      <c r="D10" s="39" t="s">
        <v>47</v>
      </c>
      <c r="E10" s="151">
        <v>42113.90277777778</v>
      </c>
      <c r="F10" s="151">
        <v>42113.92361111111</v>
      </c>
      <c r="G10" s="39" t="s">
        <v>24</v>
      </c>
      <c r="H10" s="233">
        <v>197.21999995408115</v>
      </c>
    </row>
    <row r="11" spans="1:8" s="9" customFormat="1" ht="15">
      <c r="A11" s="82">
        <v>6</v>
      </c>
      <c r="B11" s="150">
        <v>42112</v>
      </c>
      <c r="C11" s="39" t="s">
        <v>49</v>
      </c>
      <c r="D11" s="39" t="s">
        <v>50</v>
      </c>
      <c r="E11" s="151">
        <v>42112.475</v>
      </c>
      <c r="F11" s="151">
        <v>42113.725694444445</v>
      </c>
      <c r="G11" s="39" t="s">
        <v>24</v>
      </c>
      <c r="H11" s="233">
        <v>4933.239166675596</v>
      </c>
    </row>
    <row r="12" spans="1:8" s="38" customFormat="1" ht="31.5" customHeight="1">
      <c r="A12" s="82">
        <v>7</v>
      </c>
      <c r="B12" s="126">
        <v>42119</v>
      </c>
      <c r="C12" s="104" t="s">
        <v>55</v>
      </c>
      <c r="D12" s="101" t="s">
        <v>156</v>
      </c>
      <c r="E12" s="151">
        <v>42119.89444444444</v>
      </c>
      <c r="F12" s="151">
        <v>42119.92083333333</v>
      </c>
      <c r="G12" s="39" t="s">
        <v>24</v>
      </c>
      <c r="H12" s="233">
        <v>62.45299999693874</v>
      </c>
    </row>
    <row r="13" spans="1:8" s="38" customFormat="1" ht="31.5" customHeight="1">
      <c r="A13" s="82">
        <v>8</v>
      </c>
      <c r="B13" s="141">
        <v>42127</v>
      </c>
      <c r="C13" s="104" t="s">
        <v>80</v>
      </c>
      <c r="D13" s="101" t="s">
        <v>81</v>
      </c>
      <c r="E13" s="151">
        <v>42127.95486111111</v>
      </c>
      <c r="F13" s="151">
        <v>42127.98541666667</v>
      </c>
      <c r="G13" s="39" t="s">
        <v>24</v>
      </c>
      <c r="H13" s="233">
        <v>289.2560000474495</v>
      </c>
    </row>
    <row r="14" spans="1:8" s="38" customFormat="1" ht="31.5" customHeight="1">
      <c r="A14" s="234">
        <v>9</v>
      </c>
      <c r="B14" s="141">
        <v>42137</v>
      </c>
      <c r="C14" s="82" t="s">
        <v>90</v>
      </c>
      <c r="D14" s="101" t="s">
        <v>91</v>
      </c>
      <c r="E14" s="60">
        <v>42137.08888888889</v>
      </c>
      <c r="F14" s="60">
        <v>42137.126388888886</v>
      </c>
      <c r="G14" s="39" t="s">
        <v>24</v>
      </c>
      <c r="H14" s="233">
        <v>147.91499999426014</v>
      </c>
    </row>
    <row r="15" spans="1:8" s="38" customFormat="1" ht="31.5" customHeight="1">
      <c r="A15" s="234">
        <v>10</v>
      </c>
      <c r="B15" s="246">
        <v>42140</v>
      </c>
      <c r="C15" s="101" t="s">
        <v>102</v>
      </c>
      <c r="D15" s="101" t="s">
        <v>103</v>
      </c>
      <c r="E15" s="187">
        <v>42140.54513888889</v>
      </c>
      <c r="F15" s="187">
        <v>42140.57986111111</v>
      </c>
      <c r="G15" s="39" t="s">
        <v>25</v>
      </c>
      <c r="H15" s="233">
        <v>49.30499999540811</v>
      </c>
    </row>
    <row r="16" spans="1:8" s="38" customFormat="1" ht="31.5" customHeight="1">
      <c r="A16" s="234">
        <v>11</v>
      </c>
      <c r="B16" s="246">
        <v>42143</v>
      </c>
      <c r="C16" s="101" t="s">
        <v>152</v>
      </c>
      <c r="D16" s="101" t="s">
        <v>153</v>
      </c>
      <c r="E16" s="187">
        <v>42143.68402777778</v>
      </c>
      <c r="F16" s="187">
        <v>42143.75833333333</v>
      </c>
      <c r="G16" s="101" t="s">
        <v>85</v>
      </c>
      <c r="H16" s="233">
        <v>439.63624996938745</v>
      </c>
    </row>
    <row r="17" spans="1:8" s="38" customFormat="1" ht="31.5" customHeight="1">
      <c r="A17" s="234">
        <v>12</v>
      </c>
      <c r="B17" s="246">
        <v>42143</v>
      </c>
      <c r="C17" s="101" t="s">
        <v>124</v>
      </c>
      <c r="D17" s="101" t="s">
        <v>125</v>
      </c>
      <c r="E17" s="187">
        <v>42143.68402777778</v>
      </c>
      <c r="F17" s="187">
        <v>42143.75</v>
      </c>
      <c r="G17" s="39" t="s">
        <v>24</v>
      </c>
      <c r="H17" s="233">
        <v>468.3974999770406</v>
      </c>
    </row>
    <row r="18" spans="1:8" s="38" customFormat="1" ht="31.5" customHeight="1">
      <c r="A18" s="234">
        <v>13</v>
      </c>
      <c r="B18" s="246">
        <v>42148</v>
      </c>
      <c r="C18" s="101" t="s">
        <v>108</v>
      </c>
      <c r="D18" s="101" t="s">
        <v>109</v>
      </c>
      <c r="E18" s="187">
        <v>42148.14236111111</v>
      </c>
      <c r="F18" s="172">
        <v>42148.157638888886</v>
      </c>
      <c r="G18" s="39" t="s">
        <v>24</v>
      </c>
      <c r="H18" s="233">
        <v>180.784999986607</v>
      </c>
    </row>
    <row r="19" spans="1:8" s="38" customFormat="1" ht="31.5" customHeight="1">
      <c r="A19" s="247">
        <v>14</v>
      </c>
      <c r="B19" s="246">
        <v>42148</v>
      </c>
      <c r="C19" s="101" t="s">
        <v>106</v>
      </c>
      <c r="D19" s="101" t="s">
        <v>107</v>
      </c>
      <c r="E19" s="187">
        <v>42148.07847222222</v>
      </c>
      <c r="F19" s="187">
        <v>42148.114583333336</v>
      </c>
      <c r="G19" s="39" t="s">
        <v>24</v>
      </c>
      <c r="H19" s="233">
        <v>427.3100000153063</v>
      </c>
    </row>
    <row r="20" spans="1:8" s="38" customFormat="1" ht="31.5" customHeight="1">
      <c r="A20" s="234">
        <v>15</v>
      </c>
      <c r="B20" s="246">
        <v>42149</v>
      </c>
      <c r="C20" s="101" t="s">
        <v>104</v>
      </c>
      <c r="D20" s="101" t="s">
        <v>105</v>
      </c>
      <c r="E20" s="187">
        <v>42149.65625</v>
      </c>
      <c r="F20" s="187">
        <v>42149.68402777778</v>
      </c>
      <c r="G20" s="39" t="s">
        <v>24</v>
      </c>
      <c r="H20" s="233">
        <v>98.61000001147971</v>
      </c>
    </row>
    <row r="21" spans="1:8" s="9" customFormat="1" ht="34.5" customHeight="1">
      <c r="A21" s="234">
        <v>16</v>
      </c>
      <c r="B21" s="43">
        <v>42156</v>
      </c>
      <c r="C21" s="101" t="s">
        <v>129</v>
      </c>
      <c r="D21" s="101" t="s">
        <v>130</v>
      </c>
      <c r="E21" s="187">
        <v>42156.01111111111</v>
      </c>
      <c r="F21" s="187">
        <v>42156.01111111111</v>
      </c>
      <c r="G21" s="121" t="s">
        <v>45</v>
      </c>
      <c r="H21" s="233">
        <v>0</v>
      </c>
    </row>
    <row r="22" spans="1:8" s="9" customFormat="1" ht="34.5" customHeight="1">
      <c r="A22" s="234">
        <v>17</v>
      </c>
      <c r="B22" s="43">
        <v>42157</v>
      </c>
      <c r="C22" s="101" t="s">
        <v>131</v>
      </c>
      <c r="D22" s="101" t="s">
        <v>132</v>
      </c>
      <c r="E22" s="187">
        <v>42157.208333333336</v>
      </c>
      <c r="F22" s="187">
        <v>42157.96527777778</v>
      </c>
      <c r="G22" s="121" t="s">
        <v>24</v>
      </c>
      <c r="H22" s="233">
        <v>2388.5533333358844</v>
      </c>
    </row>
    <row r="23" spans="1:8" s="9" customFormat="1" ht="34.5" customHeight="1">
      <c r="A23" s="234">
        <v>18</v>
      </c>
      <c r="B23" s="43">
        <v>42157</v>
      </c>
      <c r="C23" s="101" t="s">
        <v>133</v>
      </c>
      <c r="D23" s="101" t="s">
        <v>134</v>
      </c>
      <c r="E23" s="187">
        <v>42157.791666666664</v>
      </c>
      <c r="F23" s="187">
        <v>42157.85763888889</v>
      </c>
      <c r="G23" s="121" t="s">
        <v>24</v>
      </c>
      <c r="H23" s="233">
        <v>468.39750002869926</v>
      </c>
    </row>
    <row r="24" spans="1:8" s="9" customFormat="1" ht="34.5" customHeight="1">
      <c r="A24" s="234">
        <v>19</v>
      </c>
      <c r="B24" s="43">
        <v>42158</v>
      </c>
      <c r="C24" s="101" t="s">
        <v>135</v>
      </c>
      <c r="D24" s="101" t="s">
        <v>136</v>
      </c>
      <c r="E24" s="187">
        <v>42158.03194444445</v>
      </c>
      <c r="F24" s="187">
        <v>42158.072222222225</v>
      </c>
      <c r="G24" s="121" t="s">
        <v>24</v>
      </c>
      <c r="H24" s="233">
        <v>381.2920000030613</v>
      </c>
    </row>
    <row r="25" spans="1:8" s="9" customFormat="1" ht="34.5" customHeight="1">
      <c r="A25" s="234">
        <v>20</v>
      </c>
      <c r="B25" s="43">
        <v>42158</v>
      </c>
      <c r="C25" s="101" t="s">
        <v>137</v>
      </c>
      <c r="D25" s="101" t="s">
        <v>138</v>
      </c>
      <c r="E25" s="172">
        <v>42158.89444444444</v>
      </c>
      <c r="F25" s="227">
        <v>42159.73055555556</v>
      </c>
      <c r="G25" s="121" t="s">
        <v>24</v>
      </c>
      <c r="H25" s="233">
        <v>1978.774000009949</v>
      </c>
    </row>
    <row r="26" spans="1:8" s="9" customFormat="1" ht="34.5" customHeight="1">
      <c r="A26" s="234">
        <v>21</v>
      </c>
      <c r="B26" s="43">
        <v>42159</v>
      </c>
      <c r="C26" s="101" t="s">
        <v>139</v>
      </c>
      <c r="D26" s="101" t="s">
        <v>140</v>
      </c>
      <c r="E26" s="187">
        <v>42159.575</v>
      </c>
      <c r="F26" s="172">
        <v>42159.61111111111</v>
      </c>
      <c r="G26" s="121" t="s">
        <v>24</v>
      </c>
      <c r="H26" s="233">
        <v>1281.9300000459189</v>
      </c>
    </row>
    <row r="27" spans="1:8" s="9" customFormat="1" ht="34.5" customHeight="1">
      <c r="A27" s="234">
        <v>22</v>
      </c>
      <c r="B27" s="43">
        <v>42167</v>
      </c>
      <c r="C27" s="192" t="s">
        <v>157</v>
      </c>
      <c r="D27" s="39" t="s">
        <v>158</v>
      </c>
      <c r="E27" s="227">
        <v>42167.37152777778</v>
      </c>
      <c r="F27" s="228">
        <v>42167.39791666667</v>
      </c>
      <c r="G27" s="121" t="s">
        <v>24</v>
      </c>
      <c r="H27" s="233">
        <v>104.08833332823124</v>
      </c>
    </row>
    <row r="28" spans="1:8" s="9" customFormat="1" ht="34.5" customHeight="1">
      <c r="A28" s="234">
        <v>23</v>
      </c>
      <c r="B28" s="43">
        <v>42167</v>
      </c>
      <c r="C28" s="192" t="s">
        <v>141</v>
      </c>
      <c r="D28" s="119" t="s">
        <v>142</v>
      </c>
      <c r="E28" s="235">
        <v>42167.444444444445</v>
      </c>
      <c r="F28" s="228">
        <v>42167.48263888889</v>
      </c>
      <c r="G28" s="121" t="s">
        <v>24</v>
      </c>
      <c r="H28" s="233">
        <v>301.30833333971094</v>
      </c>
    </row>
    <row r="29" spans="1:8" s="9" customFormat="1" ht="34.5" customHeight="1">
      <c r="A29" s="234">
        <v>4</v>
      </c>
      <c r="B29" s="236">
        <v>42168</v>
      </c>
      <c r="C29" s="206" t="s">
        <v>143</v>
      </c>
      <c r="D29" s="119" t="s">
        <v>144</v>
      </c>
      <c r="E29" s="235">
        <v>42168.850694444445</v>
      </c>
      <c r="F29" s="228">
        <v>42168.89236111111</v>
      </c>
      <c r="G29" s="121" t="s">
        <v>24</v>
      </c>
      <c r="H29" s="233">
        <v>493.04999997130074</v>
      </c>
    </row>
    <row r="30" spans="1:8" s="9" customFormat="1" ht="34.5" customHeight="1">
      <c r="A30" s="248">
        <v>25</v>
      </c>
      <c r="B30" s="236">
        <v>42171</v>
      </c>
      <c r="C30" s="166" t="s">
        <v>145</v>
      </c>
      <c r="D30" s="245" t="s">
        <v>151</v>
      </c>
      <c r="E30" s="227">
        <v>42171.4375</v>
      </c>
      <c r="F30" s="227">
        <v>42171.4375</v>
      </c>
      <c r="G30" s="121" t="s">
        <v>24</v>
      </c>
      <c r="H30" s="233">
        <v>0</v>
      </c>
    </row>
    <row r="31" spans="1:8" s="9" customFormat="1" ht="34.5" customHeight="1">
      <c r="A31" s="248">
        <v>26</v>
      </c>
      <c r="B31" s="236">
        <v>42175</v>
      </c>
      <c r="C31" s="166" t="s">
        <v>146</v>
      </c>
      <c r="D31" s="245" t="s">
        <v>147</v>
      </c>
      <c r="E31" s="227">
        <v>42175.70416666667</v>
      </c>
      <c r="F31" s="227">
        <v>42175.72361111111</v>
      </c>
      <c r="G31" s="101" t="s">
        <v>24</v>
      </c>
      <c r="H31" s="233">
        <v>46.017999995025455</v>
      </c>
    </row>
    <row r="32" spans="1:8" s="9" customFormat="1" ht="34.5" customHeight="1">
      <c r="A32" s="234">
        <v>27</v>
      </c>
      <c r="B32" s="236">
        <v>42175</v>
      </c>
      <c r="C32" s="101" t="s">
        <v>148</v>
      </c>
      <c r="D32" s="202" t="s">
        <v>149</v>
      </c>
      <c r="E32" s="227">
        <v>42175.350694444445</v>
      </c>
      <c r="F32" s="227">
        <v>42175.38888888889</v>
      </c>
      <c r="G32" s="101" t="s">
        <v>150</v>
      </c>
      <c r="H32" s="233">
        <v>150.65416666985547</v>
      </c>
    </row>
    <row r="33" spans="1:8" s="9" customFormat="1" ht="16.5" customHeight="1">
      <c r="A33" s="86"/>
      <c r="B33" s="236"/>
      <c r="C33" s="101"/>
      <c r="D33" s="245"/>
      <c r="E33" s="172"/>
      <c r="F33" s="56"/>
      <c r="G33" s="101"/>
      <c r="H33" s="233"/>
    </row>
    <row r="34" spans="1:8" ht="15">
      <c r="A34" s="238"/>
      <c r="B34" s="255" t="s">
        <v>39</v>
      </c>
      <c r="C34" s="255"/>
      <c r="D34" s="255"/>
      <c r="E34" s="255"/>
      <c r="F34" s="255"/>
      <c r="G34" s="255"/>
      <c r="H34" s="233">
        <v>0</v>
      </c>
    </row>
    <row r="35" spans="1:8" ht="30.75">
      <c r="A35" s="238">
        <v>1</v>
      </c>
      <c r="B35" s="141">
        <v>42123</v>
      </c>
      <c r="C35" s="121" t="s">
        <v>61</v>
      </c>
      <c r="D35" s="121" t="s">
        <v>60</v>
      </c>
      <c r="E35" s="56">
        <v>42123.73263888889</v>
      </c>
      <c r="F35" s="56">
        <v>42123.73263888889</v>
      </c>
      <c r="G35" s="39" t="s">
        <v>25</v>
      </c>
      <c r="H35" s="233">
        <v>0</v>
      </c>
    </row>
    <row r="36" spans="1:8" ht="14.25" customHeight="1">
      <c r="A36" s="238">
        <v>2</v>
      </c>
      <c r="B36" s="141">
        <v>42127</v>
      </c>
      <c r="C36" s="121" t="s">
        <v>78</v>
      </c>
      <c r="D36" s="121" t="s">
        <v>79</v>
      </c>
      <c r="E36" s="56">
        <v>42127.74652777778</v>
      </c>
      <c r="F36" s="56">
        <v>42127.74652777778</v>
      </c>
      <c r="G36" s="39" t="s">
        <v>25</v>
      </c>
      <c r="H36" s="233">
        <v>0</v>
      </c>
    </row>
    <row r="37" spans="1:8" ht="27">
      <c r="A37" s="238">
        <v>3</v>
      </c>
      <c r="B37" s="141">
        <v>42137</v>
      </c>
      <c r="C37" s="101" t="s">
        <v>96</v>
      </c>
      <c r="D37" s="101" t="s">
        <v>97</v>
      </c>
      <c r="E37" s="187">
        <v>42137.61111111111</v>
      </c>
      <c r="F37" s="172">
        <v>42137.65625</v>
      </c>
      <c r="G37" s="121" t="s">
        <v>24</v>
      </c>
      <c r="H37" s="233">
        <v>534.1375000191329</v>
      </c>
    </row>
    <row r="38" spans="1:8" ht="27">
      <c r="A38" s="238">
        <v>4</v>
      </c>
      <c r="B38" s="141">
        <v>42137</v>
      </c>
      <c r="C38" s="170" t="s">
        <v>98</v>
      </c>
      <c r="D38" s="101" t="s">
        <v>95</v>
      </c>
      <c r="E38" s="250">
        <v>42137.631944444445</v>
      </c>
      <c r="F38" s="173">
        <v>42137.65277777778</v>
      </c>
      <c r="G38" s="116" t="s">
        <v>101</v>
      </c>
      <c r="H38" s="233">
        <v>246.52500002869928</v>
      </c>
    </row>
    <row r="39" spans="1:8" ht="14.25" customHeight="1">
      <c r="A39" s="238">
        <v>5</v>
      </c>
      <c r="B39" s="141">
        <v>42137</v>
      </c>
      <c r="C39" s="170" t="s">
        <v>99</v>
      </c>
      <c r="D39" s="170" t="s">
        <v>100</v>
      </c>
      <c r="E39" s="250">
        <v>42137.666666666664</v>
      </c>
      <c r="F39" s="173">
        <v>42137.8125</v>
      </c>
      <c r="G39" s="116" t="s">
        <v>24</v>
      </c>
      <c r="H39" s="233">
        <v>1725.6750000286993</v>
      </c>
    </row>
    <row r="40" spans="1:8" ht="15">
      <c r="A40" s="238">
        <v>6</v>
      </c>
      <c r="B40" s="43">
        <v>42150</v>
      </c>
      <c r="C40" s="39" t="s">
        <v>115</v>
      </c>
      <c r="D40" s="116" t="s">
        <v>116</v>
      </c>
      <c r="E40" s="56">
        <v>42150.66458333333</v>
      </c>
      <c r="F40" s="56">
        <v>42150.675</v>
      </c>
      <c r="G40" s="116" t="s">
        <v>101</v>
      </c>
      <c r="H40" s="233">
        <v>123.26250005739857</v>
      </c>
    </row>
    <row r="41" spans="1:8" ht="13.5">
      <c r="A41" s="238">
        <v>7</v>
      </c>
      <c r="B41" s="43">
        <v>42151</v>
      </c>
      <c r="C41" s="101" t="s">
        <v>119</v>
      </c>
      <c r="D41" s="101" t="s">
        <v>120</v>
      </c>
      <c r="E41" s="101" t="s">
        <v>121</v>
      </c>
      <c r="F41" s="187">
        <v>42151.8</v>
      </c>
      <c r="G41" s="116" t="s">
        <v>24</v>
      </c>
      <c r="H41" s="233"/>
    </row>
    <row r="42" spans="1:8" ht="15">
      <c r="A42" s="238"/>
      <c r="B42" s="45"/>
      <c r="C42" s="118"/>
      <c r="D42" s="249"/>
      <c r="E42" s="56"/>
      <c r="F42" s="56"/>
      <c r="G42" s="105"/>
      <c r="H42" s="233"/>
    </row>
    <row r="43" spans="1:8" ht="15">
      <c r="A43" s="238"/>
      <c r="B43" s="255" t="s">
        <v>40</v>
      </c>
      <c r="C43" s="255"/>
      <c r="D43" s="255"/>
      <c r="E43" s="255"/>
      <c r="F43" s="255"/>
      <c r="G43" s="255"/>
      <c r="H43" s="233">
        <v>0</v>
      </c>
    </row>
    <row r="44" spans="1:8" ht="12.75">
      <c r="A44" s="258"/>
      <c r="B44" s="258"/>
      <c r="C44" s="258"/>
      <c r="D44" s="258"/>
      <c r="E44" s="258"/>
      <c r="F44" s="258"/>
      <c r="G44" s="258"/>
      <c r="H44" s="233">
        <v>0</v>
      </c>
    </row>
    <row r="45" spans="1:8" s="9" customFormat="1" ht="15">
      <c r="A45" s="82">
        <v>1</v>
      </c>
      <c r="B45" s="43">
        <v>42098</v>
      </c>
      <c r="C45" s="101" t="s">
        <v>29</v>
      </c>
      <c r="D45" s="82" t="s">
        <v>30</v>
      </c>
      <c r="E45" s="71">
        <v>42098.46527777778</v>
      </c>
      <c r="F45" s="97">
        <v>42098.493055555555</v>
      </c>
      <c r="G45" s="39" t="s">
        <v>24</v>
      </c>
      <c r="H45" s="233">
        <v>0</v>
      </c>
    </row>
    <row r="46" spans="1:8" s="9" customFormat="1" ht="30.75" customHeight="1">
      <c r="A46" s="82">
        <v>2</v>
      </c>
      <c r="B46" s="43">
        <v>42137</v>
      </c>
      <c r="C46" s="170" t="s">
        <v>93</v>
      </c>
      <c r="D46" s="170" t="s">
        <v>94</v>
      </c>
      <c r="E46" s="71">
        <v>42137.85902777778</v>
      </c>
      <c r="F46" s="71">
        <v>42137.90277777778</v>
      </c>
      <c r="G46" s="39" t="s">
        <v>126</v>
      </c>
      <c r="H46" s="233">
        <v>0</v>
      </c>
    </row>
    <row r="47" spans="1:8" s="9" customFormat="1" ht="15">
      <c r="A47" s="82"/>
      <c r="B47" s="48"/>
      <c r="C47" s="39"/>
      <c r="D47" s="229"/>
      <c r="E47" s="48"/>
      <c r="F47" s="48"/>
      <c r="G47" s="104"/>
      <c r="H47" s="233">
        <v>0</v>
      </c>
    </row>
    <row r="48" spans="1:8" s="9" customFormat="1" ht="15">
      <c r="A48" s="82"/>
      <c r="B48" s="255" t="s">
        <v>41</v>
      </c>
      <c r="C48" s="255"/>
      <c r="D48" s="255"/>
      <c r="E48" s="255"/>
      <c r="F48" s="255"/>
      <c r="G48" s="255"/>
      <c r="H48" s="233">
        <v>0</v>
      </c>
    </row>
    <row r="49" spans="1:8" s="9" customFormat="1" ht="15">
      <c r="A49" s="82">
        <v>1</v>
      </c>
      <c r="B49" s="43">
        <v>42106</v>
      </c>
      <c r="C49" s="104" t="s">
        <v>35</v>
      </c>
      <c r="D49" s="39" t="s">
        <v>34</v>
      </c>
      <c r="E49" s="71">
        <v>42106.475694444445</v>
      </c>
      <c r="F49" s="71">
        <v>42106.50347222222</v>
      </c>
      <c r="G49" s="39" t="s">
        <v>24</v>
      </c>
      <c r="H49" s="233">
        <v>328.69999995216784</v>
      </c>
    </row>
    <row r="50" spans="1:8" s="9" customFormat="1" ht="15">
      <c r="A50" s="82">
        <v>2</v>
      </c>
      <c r="B50" s="43">
        <v>42106</v>
      </c>
      <c r="C50" s="104" t="s">
        <v>36</v>
      </c>
      <c r="D50" s="39" t="s">
        <v>37</v>
      </c>
      <c r="E50" s="71">
        <v>42106.541666666664</v>
      </c>
      <c r="F50" s="71">
        <v>42106.54861111111</v>
      </c>
      <c r="G50" s="39" t="s">
        <v>24</v>
      </c>
      <c r="H50" s="233">
        <v>82.17500000956643</v>
      </c>
    </row>
    <row r="51" spans="1:8" s="9" customFormat="1" ht="15">
      <c r="A51" s="82">
        <v>3</v>
      </c>
      <c r="B51" s="43">
        <v>41752</v>
      </c>
      <c r="C51" s="104" t="s">
        <v>54</v>
      </c>
      <c r="D51" s="39" t="s">
        <v>155</v>
      </c>
      <c r="E51" s="71">
        <v>42117.65277777778</v>
      </c>
      <c r="F51" s="71">
        <v>42117.666666666664</v>
      </c>
      <c r="G51" s="144" t="s">
        <v>53</v>
      </c>
      <c r="H51" s="233">
        <v>164.349999933035</v>
      </c>
    </row>
    <row r="52" spans="1:8" s="9" customFormat="1" ht="15">
      <c r="A52" s="82">
        <v>4</v>
      </c>
      <c r="B52" s="43">
        <v>41752</v>
      </c>
      <c r="C52" s="39" t="s">
        <v>70</v>
      </c>
      <c r="D52" s="39" t="s">
        <v>154</v>
      </c>
      <c r="E52" s="71">
        <v>42117.67361111111</v>
      </c>
      <c r="F52" s="71">
        <v>42117.72083333333</v>
      </c>
      <c r="G52" s="144" t="s">
        <v>53</v>
      </c>
      <c r="H52" s="233">
        <v>558.790000013393</v>
      </c>
    </row>
    <row r="53" spans="1:8" s="9" customFormat="1" ht="15">
      <c r="A53" s="82">
        <v>5</v>
      </c>
      <c r="B53" s="43">
        <v>42123</v>
      </c>
      <c r="C53" s="39" t="s">
        <v>75</v>
      </c>
      <c r="D53" s="101" t="s">
        <v>76</v>
      </c>
      <c r="E53" s="71">
        <v>42123.711805555555</v>
      </c>
      <c r="F53" s="71">
        <v>42123.729166666664</v>
      </c>
      <c r="G53" s="39" t="s">
        <v>77</v>
      </c>
      <c r="H53" s="233">
        <v>205.43749998086713</v>
      </c>
    </row>
    <row r="54" spans="1:8" s="9" customFormat="1" ht="13.5">
      <c r="A54" s="82">
        <v>6</v>
      </c>
      <c r="B54" s="43">
        <v>42133</v>
      </c>
      <c r="C54" s="101" t="s">
        <v>86</v>
      </c>
      <c r="D54" s="101" t="s">
        <v>84</v>
      </c>
      <c r="E54" s="71">
        <v>42133.708333333336</v>
      </c>
      <c r="F54" s="71">
        <v>42133.78125</v>
      </c>
      <c r="G54" s="121" t="s">
        <v>85</v>
      </c>
      <c r="H54" s="233">
        <v>862.8374999713008</v>
      </c>
    </row>
    <row r="55" spans="1:8" s="9" customFormat="1" ht="27">
      <c r="A55" s="82">
        <v>7</v>
      </c>
      <c r="B55" s="43">
        <v>42147</v>
      </c>
      <c r="C55" s="101" t="s">
        <v>110</v>
      </c>
      <c r="D55" s="101" t="s">
        <v>111</v>
      </c>
      <c r="E55" s="187">
        <v>42147.46041666667</v>
      </c>
      <c r="F55" s="172">
        <v>42147.475694444445</v>
      </c>
      <c r="G55" s="121" t="s">
        <v>85</v>
      </c>
      <c r="H55" s="233">
        <v>180.784999986607</v>
      </c>
    </row>
    <row r="56" spans="1:8" s="9" customFormat="1" ht="15">
      <c r="A56" s="82"/>
      <c r="B56" s="48"/>
      <c r="C56" s="39"/>
      <c r="D56" s="229"/>
      <c r="E56" s="48"/>
      <c r="F56" s="48"/>
      <c r="G56" s="104"/>
      <c r="H56" s="82"/>
    </row>
    <row r="57" spans="1:8" s="9" customFormat="1" ht="15">
      <c r="A57" s="255" t="s">
        <v>42</v>
      </c>
      <c r="B57" s="255"/>
      <c r="C57" s="255"/>
      <c r="D57" s="255"/>
      <c r="E57" s="255"/>
      <c r="F57" s="255"/>
      <c r="G57" s="255"/>
      <c r="H57" s="82"/>
    </row>
    <row r="58" spans="1:8" s="9" customFormat="1" ht="12.75">
      <c r="A58" s="82"/>
      <c r="B58" s="82"/>
      <c r="C58" s="82"/>
      <c r="D58" s="82"/>
      <c r="E58" s="82"/>
      <c r="F58" s="82"/>
      <c r="G58" s="82"/>
      <c r="H58" s="82"/>
    </row>
    <row r="59" spans="1:8" s="25" customFormat="1" ht="30.75">
      <c r="A59" s="239">
        <v>1</v>
      </c>
      <c r="B59" s="43">
        <v>42095</v>
      </c>
      <c r="C59" s="39" t="s">
        <v>56</v>
      </c>
      <c r="D59" s="101" t="s">
        <v>28</v>
      </c>
      <c r="E59" s="71">
        <v>42095.80902777778</v>
      </c>
      <c r="F59" s="71">
        <v>42095.81597222222</v>
      </c>
      <c r="G59" s="39" t="s">
        <v>25</v>
      </c>
      <c r="H59" s="240">
        <v>49.30499995408114</v>
      </c>
    </row>
    <row r="60" spans="1:8" s="25" customFormat="1" ht="30.75">
      <c r="A60" s="239"/>
      <c r="B60" s="43">
        <v>42104</v>
      </c>
      <c r="C60" s="39" t="s">
        <v>57</v>
      </c>
      <c r="D60" s="101" t="s">
        <v>58</v>
      </c>
      <c r="E60" s="71">
        <v>42104.958333333336</v>
      </c>
      <c r="F60" s="71">
        <v>42105.010416666664</v>
      </c>
      <c r="G60" s="39" t="s">
        <v>25</v>
      </c>
      <c r="H60" s="240">
        <v>0</v>
      </c>
    </row>
    <row r="61" spans="1:8" s="27" customFormat="1" ht="15">
      <c r="A61" s="241">
        <v>2</v>
      </c>
      <c r="B61" s="251">
        <v>42117</v>
      </c>
      <c r="C61" s="119" t="s">
        <v>51</v>
      </c>
      <c r="D61" s="119" t="s">
        <v>52</v>
      </c>
      <c r="E61" s="98">
        <v>42117.375</v>
      </c>
      <c r="F61" s="98">
        <v>42117.416666666664</v>
      </c>
      <c r="G61" s="144" t="s">
        <v>53</v>
      </c>
      <c r="H61" s="240">
        <v>821.7499999521679</v>
      </c>
    </row>
    <row r="62" spans="1:8" s="25" customFormat="1" ht="30.75">
      <c r="A62" s="239">
        <v>3</v>
      </c>
      <c r="B62" s="141">
        <v>42123</v>
      </c>
      <c r="C62" s="121" t="s">
        <v>62</v>
      </c>
      <c r="D62" s="101" t="s">
        <v>63</v>
      </c>
      <c r="E62" s="252">
        <v>42123.569444444445</v>
      </c>
      <c r="F62" s="252">
        <v>42123.61111111111</v>
      </c>
      <c r="G62" s="144" t="s">
        <v>71</v>
      </c>
      <c r="H62" s="240">
        <v>986.0999999426015</v>
      </c>
    </row>
    <row r="63" spans="1:8" s="9" customFormat="1" ht="30.75">
      <c r="A63" s="82">
        <v>4</v>
      </c>
      <c r="B63" s="141">
        <v>42123</v>
      </c>
      <c r="C63" s="121" t="s">
        <v>62</v>
      </c>
      <c r="D63" s="121" t="s">
        <v>64</v>
      </c>
      <c r="E63" s="252">
        <v>42123.583333333336</v>
      </c>
      <c r="F63" s="252">
        <v>42123.61111111111</v>
      </c>
      <c r="G63" s="144" t="s">
        <v>71</v>
      </c>
      <c r="H63" s="240">
        <v>328.69999995216784</v>
      </c>
    </row>
    <row r="64" spans="1:8" s="9" customFormat="1" ht="15">
      <c r="A64" s="82">
        <v>5</v>
      </c>
      <c r="B64" s="141">
        <v>42123</v>
      </c>
      <c r="C64" s="121" t="s">
        <v>65</v>
      </c>
      <c r="D64" s="121" t="s">
        <v>66</v>
      </c>
      <c r="E64" s="252">
        <v>42123.751388888886</v>
      </c>
      <c r="F64" s="252">
        <v>42123.836805555555</v>
      </c>
      <c r="G64" s="144" t="s">
        <v>53</v>
      </c>
      <c r="H64" s="240">
        <v>1684.5875000382657</v>
      </c>
    </row>
    <row r="65" spans="1:8" s="9" customFormat="1" ht="26.25">
      <c r="A65" s="82">
        <v>6</v>
      </c>
      <c r="B65" s="141">
        <v>42123</v>
      </c>
      <c r="C65" s="121" t="s">
        <v>74</v>
      </c>
      <c r="D65" s="121" t="s">
        <v>67</v>
      </c>
      <c r="E65" s="252">
        <v>42123</v>
      </c>
      <c r="F65" s="252">
        <v>42123</v>
      </c>
      <c r="G65" s="39" t="s">
        <v>24</v>
      </c>
      <c r="H65" s="240">
        <v>0</v>
      </c>
    </row>
    <row r="66" spans="1:8" s="9" customFormat="1" ht="30.75">
      <c r="A66" s="82">
        <v>7</v>
      </c>
      <c r="B66" s="141">
        <v>42122</v>
      </c>
      <c r="C66" s="121" t="s">
        <v>68</v>
      </c>
      <c r="D66" s="121" t="s">
        <v>69</v>
      </c>
      <c r="E66" s="71">
        <v>42122.69236111111</v>
      </c>
      <c r="F66" s="71">
        <v>42122.72638888889</v>
      </c>
      <c r="G66" s="39" t="s">
        <v>25</v>
      </c>
      <c r="H66" s="240">
        <v>402.65750002104613</v>
      </c>
    </row>
    <row r="67" spans="1:8" s="9" customFormat="1" ht="15">
      <c r="A67" s="82">
        <v>8</v>
      </c>
      <c r="B67" s="43">
        <v>42133</v>
      </c>
      <c r="C67" s="116" t="s">
        <v>87</v>
      </c>
      <c r="D67" s="116" t="s">
        <v>88</v>
      </c>
      <c r="E67" s="71">
        <v>42133.638194444444</v>
      </c>
      <c r="F67" s="71">
        <v>42133.708333333336</v>
      </c>
      <c r="G67" s="39" t="s">
        <v>89</v>
      </c>
      <c r="H67" s="240">
        <v>829.9675000363525</v>
      </c>
    </row>
    <row r="68" spans="1:8" s="9" customFormat="1" ht="27">
      <c r="A68" s="82">
        <v>9</v>
      </c>
      <c r="B68" s="43">
        <v>42151</v>
      </c>
      <c r="C68" s="116" t="s">
        <v>114</v>
      </c>
      <c r="D68" s="101" t="s">
        <v>112</v>
      </c>
      <c r="E68" s="187">
        <v>42151.77777777778</v>
      </c>
      <c r="F68" s="183">
        <v>42151.819444444445</v>
      </c>
      <c r="G68" s="170" t="s">
        <v>113</v>
      </c>
      <c r="H68" s="240">
        <v>493.04999997130074</v>
      </c>
    </row>
    <row r="69" spans="1:8" s="9" customFormat="1" ht="30.75">
      <c r="A69" s="82">
        <v>10</v>
      </c>
      <c r="B69" s="43">
        <v>42140</v>
      </c>
      <c r="C69" s="39" t="s">
        <v>118</v>
      </c>
      <c r="D69" s="39" t="s">
        <v>59</v>
      </c>
      <c r="E69" s="71">
        <v>42140</v>
      </c>
      <c r="F69" s="71">
        <v>42141.48055555556</v>
      </c>
      <c r="G69" s="39" t="s">
        <v>117</v>
      </c>
      <c r="H69" s="240">
        <v>17519.710000024872</v>
      </c>
    </row>
    <row r="70" spans="1:8" s="9" customFormat="1" ht="30.75">
      <c r="A70" s="82">
        <v>11</v>
      </c>
      <c r="B70" s="43">
        <v>42145</v>
      </c>
      <c r="C70" s="39" t="s">
        <v>122</v>
      </c>
      <c r="D70" s="39" t="s">
        <v>123</v>
      </c>
      <c r="E70" s="71">
        <v>42145.71388888889</v>
      </c>
      <c r="F70" s="71">
        <v>42145.76527777778</v>
      </c>
      <c r="G70" s="39" t="s">
        <v>25</v>
      </c>
      <c r="H70" s="240">
        <v>608.0950000019133</v>
      </c>
    </row>
    <row r="71" spans="1:8" s="9" customFormat="1" ht="30.75">
      <c r="A71" s="82">
        <v>12</v>
      </c>
      <c r="B71" s="43">
        <v>42153</v>
      </c>
      <c r="C71" s="104" t="s">
        <v>127</v>
      </c>
      <c r="D71" s="39" t="s">
        <v>128</v>
      </c>
      <c r="E71" s="71">
        <v>42153.604166666664</v>
      </c>
      <c r="F71" s="71">
        <v>42153.618055555555</v>
      </c>
      <c r="G71" s="39" t="s">
        <v>25</v>
      </c>
      <c r="H71" s="240">
        <v>65.74000000765314</v>
      </c>
    </row>
    <row r="72" spans="1:8" s="9" customFormat="1" ht="15">
      <c r="A72" s="82"/>
      <c r="B72" s="48"/>
      <c r="C72" s="39"/>
      <c r="D72" s="229"/>
      <c r="E72" s="48"/>
      <c r="F72" s="48"/>
      <c r="G72" s="104"/>
      <c r="H72" s="82"/>
    </row>
    <row r="73" spans="1:8" s="9" customFormat="1" ht="15">
      <c r="A73" s="82"/>
      <c r="B73" s="255" t="s">
        <v>92</v>
      </c>
      <c r="C73" s="255"/>
      <c r="D73" s="255"/>
      <c r="E73" s="255"/>
      <c r="F73" s="255"/>
      <c r="G73" s="255"/>
      <c r="H73" s="82"/>
    </row>
    <row r="74" spans="1:8" s="9" customFormat="1" ht="12.75">
      <c r="A74" s="82"/>
      <c r="B74" s="238"/>
      <c r="C74" s="238"/>
      <c r="D74" s="238"/>
      <c r="E74" s="238"/>
      <c r="F74" s="238"/>
      <c r="G74" s="238"/>
      <c r="H74" s="82"/>
    </row>
    <row r="75" spans="1:8" s="30" customFormat="1" ht="15">
      <c r="A75" s="229">
        <v>1</v>
      </c>
      <c r="B75" s="158">
        <v>42123</v>
      </c>
      <c r="C75" s="121" t="s">
        <v>72</v>
      </c>
      <c r="D75" s="116" t="s">
        <v>73</v>
      </c>
      <c r="E75" s="56">
        <v>42123.67222222222</v>
      </c>
      <c r="F75" s="56">
        <v>42123.72222222222</v>
      </c>
      <c r="G75" s="39" t="s">
        <v>24</v>
      </c>
      <c r="H75" s="242">
        <v>394.43999996556084</v>
      </c>
    </row>
    <row r="76" spans="1:8" s="30" customFormat="1" ht="15">
      <c r="A76" s="229">
        <v>2</v>
      </c>
      <c r="B76" s="43">
        <v>42135</v>
      </c>
      <c r="C76" s="101" t="s">
        <v>82</v>
      </c>
      <c r="D76" s="101" t="s">
        <v>83</v>
      </c>
      <c r="E76" s="79">
        <v>42135.48611111111</v>
      </c>
      <c r="F76" s="99">
        <v>42135.666666666664</v>
      </c>
      <c r="G76" s="39" t="s">
        <v>24</v>
      </c>
      <c r="H76" s="242">
        <v>2136.5499999904337</v>
      </c>
    </row>
    <row r="77" spans="1:8" s="9" customFormat="1" ht="15">
      <c r="A77" s="237"/>
      <c r="B77" s="40"/>
      <c r="C77" s="114"/>
      <c r="D77" s="231"/>
      <c r="E77" s="49"/>
      <c r="F77" s="49"/>
      <c r="G77" s="113"/>
      <c r="H77" s="237"/>
    </row>
    <row r="78" spans="1:8" s="9" customFormat="1" ht="15">
      <c r="A78" s="237"/>
      <c r="B78" s="40"/>
      <c r="C78" s="114"/>
      <c r="D78" s="231"/>
      <c r="E78" s="49"/>
      <c r="F78" s="49"/>
      <c r="G78" s="113"/>
      <c r="H78" s="237"/>
    </row>
    <row r="79" spans="1:8" s="9" customFormat="1" ht="15">
      <c r="A79" s="237"/>
      <c r="B79" s="40"/>
      <c r="C79" s="114"/>
      <c r="D79" s="231"/>
      <c r="E79" s="49"/>
      <c r="F79" s="49"/>
      <c r="G79" s="113"/>
      <c r="H79" s="237"/>
    </row>
    <row r="80" spans="1:8" s="9" customFormat="1" ht="15">
      <c r="A80" s="237"/>
      <c r="B80" s="40"/>
      <c r="C80" s="114"/>
      <c r="D80" s="231"/>
      <c r="E80" s="49"/>
      <c r="F80" s="49"/>
      <c r="G80" s="113"/>
      <c r="H80" s="237"/>
    </row>
    <row r="81" spans="1:8" s="9" customFormat="1" ht="15">
      <c r="A81" s="237"/>
      <c r="B81" s="40"/>
      <c r="C81" s="114"/>
      <c r="D81" s="231"/>
      <c r="E81" s="49"/>
      <c r="F81" s="49"/>
      <c r="G81" s="113"/>
      <c r="H81" s="237"/>
    </row>
    <row r="82" spans="1:8" s="9" customFormat="1" ht="15">
      <c r="A82" s="237"/>
      <c r="B82" s="40"/>
      <c r="C82" s="114"/>
      <c r="D82" s="231"/>
      <c r="E82" s="49"/>
      <c r="F82" s="49"/>
      <c r="G82" s="113"/>
      <c r="H82" s="237"/>
    </row>
    <row r="83" spans="1:8" s="9" customFormat="1" ht="15">
      <c r="A83" s="237"/>
      <c r="B83" s="40"/>
      <c r="C83" s="114"/>
      <c r="D83" s="231"/>
      <c r="E83" s="49"/>
      <c r="F83" s="49"/>
      <c r="G83" s="113"/>
      <c r="H83" s="237"/>
    </row>
    <row r="84" spans="1:8" s="9" customFormat="1" ht="15">
      <c r="A84" s="237"/>
      <c r="B84" s="40"/>
      <c r="C84" s="114"/>
      <c r="D84" s="231"/>
      <c r="E84" s="49"/>
      <c r="F84" s="49"/>
      <c r="G84" s="113"/>
      <c r="H84" s="237"/>
    </row>
    <row r="85" spans="1:8" s="9" customFormat="1" ht="15">
      <c r="A85" s="237"/>
      <c r="B85" s="40"/>
      <c r="C85" s="114"/>
      <c r="D85" s="231"/>
      <c r="E85" s="49"/>
      <c r="F85" s="49"/>
      <c r="G85" s="113"/>
      <c r="H85" s="237"/>
    </row>
    <row r="86" spans="1:8" s="9" customFormat="1" ht="15">
      <c r="A86" s="237"/>
      <c r="B86" s="40"/>
      <c r="C86" s="114"/>
      <c r="D86" s="231"/>
      <c r="E86" s="49"/>
      <c r="F86" s="49"/>
      <c r="G86" s="113"/>
      <c r="H86" s="237"/>
    </row>
    <row r="87" spans="1:8" s="9" customFormat="1" ht="15">
      <c r="A87" s="237"/>
      <c r="B87" s="40"/>
      <c r="C87" s="114"/>
      <c r="D87" s="231"/>
      <c r="E87" s="49"/>
      <c r="F87" s="49"/>
      <c r="G87" s="113"/>
      <c r="H87" s="237"/>
    </row>
    <row r="88" spans="1:8" s="9" customFormat="1" ht="15">
      <c r="A88" s="237"/>
      <c r="B88" s="40"/>
      <c r="C88" s="114"/>
      <c r="D88" s="231"/>
      <c r="E88" s="49"/>
      <c r="F88" s="49"/>
      <c r="G88" s="113"/>
      <c r="H88" s="237"/>
    </row>
    <row r="89" spans="1:8" s="9" customFormat="1" ht="15">
      <c r="A89" s="237"/>
      <c r="B89" s="40"/>
      <c r="C89" s="114"/>
      <c r="D89" s="231"/>
      <c r="E89" s="49"/>
      <c r="F89" s="49"/>
      <c r="G89" s="113"/>
      <c r="H89" s="237"/>
    </row>
    <row r="90" spans="1:8" s="9" customFormat="1" ht="15">
      <c r="A90" s="237"/>
      <c r="B90" s="40"/>
      <c r="C90" s="114"/>
      <c r="D90" s="231"/>
      <c r="E90" s="49"/>
      <c r="F90" s="49"/>
      <c r="G90" s="113"/>
      <c r="H90" s="237"/>
    </row>
    <row r="91" spans="1:8" s="9" customFormat="1" ht="15">
      <c r="A91" s="237"/>
      <c r="B91" s="40"/>
      <c r="C91" s="114"/>
      <c r="D91" s="231"/>
      <c r="E91" s="49"/>
      <c r="F91" s="49"/>
      <c r="G91" s="113"/>
      <c r="H91" s="237"/>
    </row>
    <row r="92" spans="1:8" s="9" customFormat="1" ht="15">
      <c r="A92" s="237"/>
      <c r="B92" s="40"/>
      <c r="C92" s="114"/>
      <c r="D92" s="231"/>
      <c r="E92" s="49"/>
      <c r="F92" s="49"/>
      <c r="G92" s="113"/>
      <c r="H92" s="237"/>
    </row>
    <row r="93" spans="1:8" s="9" customFormat="1" ht="15">
      <c r="A93" s="237"/>
      <c r="B93" s="40"/>
      <c r="C93" s="114"/>
      <c r="D93" s="231"/>
      <c r="E93" s="49"/>
      <c r="F93" s="49"/>
      <c r="G93" s="113"/>
      <c r="H93" s="237"/>
    </row>
    <row r="94" spans="1:8" s="9" customFormat="1" ht="15">
      <c r="A94" s="237"/>
      <c r="B94" s="40"/>
      <c r="C94" s="114"/>
      <c r="D94" s="231"/>
      <c r="E94" s="49"/>
      <c r="F94" s="49"/>
      <c r="G94" s="113"/>
      <c r="H94" s="237"/>
    </row>
    <row r="95" spans="1:8" s="9" customFormat="1" ht="15">
      <c r="A95" s="237"/>
      <c r="B95" s="40"/>
      <c r="C95" s="114"/>
      <c r="D95" s="231"/>
      <c r="E95" s="49"/>
      <c r="F95" s="49"/>
      <c r="G95" s="113"/>
      <c r="H95" s="237"/>
    </row>
    <row r="96" spans="1:8" s="9" customFormat="1" ht="15">
      <c r="A96" s="237"/>
      <c r="B96" s="40"/>
      <c r="C96" s="114"/>
      <c r="D96" s="231"/>
      <c r="E96" s="49"/>
      <c r="F96" s="49"/>
      <c r="G96" s="113"/>
      <c r="H96" s="237"/>
    </row>
    <row r="97" spans="1:8" s="9" customFormat="1" ht="15">
      <c r="A97" s="237"/>
      <c r="B97" s="40"/>
      <c r="C97" s="114"/>
      <c r="D97" s="231"/>
      <c r="E97" s="49"/>
      <c r="F97" s="49"/>
      <c r="G97" s="113"/>
      <c r="H97" s="237"/>
    </row>
    <row r="98" spans="1:8" s="9" customFormat="1" ht="15">
      <c r="A98" s="237"/>
      <c r="B98" s="40"/>
      <c r="C98" s="114"/>
      <c r="D98" s="231"/>
      <c r="E98" s="49"/>
      <c r="F98" s="49"/>
      <c r="G98" s="113"/>
      <c r="H98" s="237"/>
    </row>
    <row r="99" spans="1:8" s="9" customFormat="1" ht="15">
      <c r="A99" s="237"/>
      <c r="B99" s="40"/>
      <c r="C99" s="114"/>
      <c r="D99" s="231"/>
      <c r="E99" s="49"/>
      <c r="F99" s="49"/>
      <c r="G99" s="113"/>
      <c r="H99" s="237"/>
    </row>
    <row r="100" spans="1:8" s="9" customFormat="1" ht="15">
      <c r="A100" s="237"/>
      <c r="B100" s="40"/>
      <c r="C100" s="114"/>
      <c r="D100" s="231"/>
      <c r="E100" s="49"/>
      <c r="F100" s="49"/>
      <c r="G100" s="113"/>
      <c r="H100" s="237"/>
    </row>
    <row r="101" spans="1:8" s="9" customFormat="1" ht="15">
      <c r="A101" s="237"/>
      <c r="B101" s="40"/>
      <c r="C101" s="114"/>
      <c r="D101" s="231"/>
      <c r="E101" s="49"/>
      <c r="F101" s="49"/>
      <c r="G101" s="113"/>
      <c r="H101" s="237"/>
    </row>
    <row r="102" spans="1:8" s="9" customFormat="1" ht="15">
      <c r="A102" s="237"/>
      <c r="B102" s="40"/>
      <c r="C102" s="114"/>
      <c r="D102" s="231"/>
      <c r="E102" s="49"/>
      <c r="F102" s="49"/>
      <c r="G102" s="113"/>
      <c r="H102" s="237"/>
    </row>
    <row r="103" spans="1:8" s="9" customFormat="1" ht="15">
      <c r="A103" s="237"/>
      <c r="B103" s="40"/>
      <c r="C103" s="114"/>
      <c r="D103" s="231"/>
      <c r="E103" s="49"/>
      <c r="F103" s="49"/>
      <c r="G103" s="113"/>
      <c r="H103" s="237"/>
    </row>
    <row r="104" spans="1:8" s="9" customFormat="1" ht="15">
      <c r="A104" s="237"/>
      <c r="B104" s="40"/>
      <c r="C104" s="114"/>
      <c r="D104" s="231"/>
      <c r="E104" s="49"/>
      <c r="F104" s="49"/>
      <c r="G104" s="113"/>
      <c r="H104" s="237"/>
    </row>
    <row r="105" spans="1:8" s="9" customFormat="1" ht="15">
      <c r="A105" s="237"/>
      <c r="B105" s="40"/>
      <c r="C105" s="114"/>
      <c r="D105" s="231"/>
      <c r="E105" s="49"/>
      <c r="F105" s="49"/>
      <c r="G105" s="113"/>
      <c r="H105" s="237"/>
    </row>
    <row r="106" spans="1:8" s="9" customFormat="1" ht="15">
      <c r="A106" s="237"/>
      <c r="B106" s="40"/>
      <c r="C106" s="114"/>
      <c r="D106" s="231"/>
      <c r="E106" s="49"/>
      <c r="F106" s="49"/>
      <c r="G106" s="113"/>
      <c r="H106" s="237"/>
    </row>
    <row r="107" spans="1:8" s="9" customFormat="1" ht="15">
      <c r="A107" s="237"/>
      <c r="B107" s="40"/>
      <c r="C107" s="114"/>
      <c r="D107" s="231"/>
      <c r="E107" s="49"/>
      <c r="F107" s="49"/>
      <c r="G107" s="113"/>
      <c r="H107" s="237"/>
    </row>
    <row r="108" spans="1:8" s="9" customFormat="1" ht="15">
      <c r="A108" s="237"/>
      <c r="B108" s="40"/>
      <c r="C108" s="114"/>
      <c r="D108" s="231"/>
      <c r="E108" s="49"/>
      <c r="F108" s="49"/>
      <c r="G108" s="113"/>
      <c r="H108" s="237"/>
    </row>
    <row r="109" spans="1:8" s="9" customFormat="1" ht="15">
      <c r="A109" s="237"/>
      <c r="B109" s="40"/>
      <c r="C109" s="114"/>
      <c r="D109" s="231"/>
      <c r="E109" s="49"/>
      <c r="F109" s="49"/>
      <c r="G109" s="113"/>
      <c r="H109" s="237"/>
    </row>
    <row r="110" spans="1:8" s="9" customFormat="1" ht="15">
      <c r="A110" s="237"/>
      <c r="B110" s="40"/>
      <c r="C110" s="114"/>
      <c r="D110" s="231"/>
      <c r="E110" s="49"/>
      <c r="F110" s="49"/>
      <c r="G110" s="113"/>
      <c r="H110" s="237"/>
    </row>
    <row r="111" spans="1:8" s="9" customFormat="1" ht="15">
      <c r="A111" s="237"/>
      <c r="B111" s="40"/>
      <c r="C111" s="114"/>
      <c r="D111" s="231"/>
      <c r="E111" s="49"/>
      <c r="F111" s="49"/>
      <c r="G111" s="113"/>
      <c r="H111" s="237"/>
    </row>
    <row r="112" spans="1:8" s="9" customFormat="1" ht="15">
      <c r="A112" s="237"/>
      <c r="B112" s="40"/>
      <c r="C112" s="114"/>
      <c r="D112" s="231"/>
      <c r="E112" s="49"/>
      <c r="F112" s="49"/>
      <c r="G112" s="113"/>
      <c r="H112" s="237"/>
    </row>
    <row r="113" spans="1:8" s="9" customFormat="1" ht="15">
      <c r="A113" s="237"/>
      <c r="B113" s="40"/>
      <c r="C113" s="114"/>
      <c r="D113" s="231"/>
      <c r="E113" s="49"/>
      <c r="F113" s="49"/>
      <c r="G113" s="113"/>
      <c r="H113" s="237"/>
    </row>
    <row r="114" spans="1:8" s="9" customFormat="1" ht="15">
      <c r="A114" s="237"/>
      <c r="B114" s="40"/>
      <c r="C114" s="114"/>
      <c r="D114" s="231"/>
      <c r="E114" s="49"/>
      <c r="F114" s="49"/>
      <c r="G114" s="113"/>
      <c r="H114" s="237"/>
    </row>
    <row r="115" spans="1:8" s="9" customFormat="1" ht="15">
      <c r="A115" s="237"/>
      <c r="B115" s="40"/>
      <c r="C115" s="114"/>
      <c r="D115" s="231"/>
      <c r="E115" s="49"/>
      <c r="F115" s="49"/>
      <c r="G115" s="113"/>
      <c r="H115" s="237"/>
    </row>
    <row r="116" spans="1:8" s="9" customFormat="1" ht="15">
      <c r="A116" s="237"/>
      <c r="B116" s="40"/>
      <c r="C116" s="114"/>
      <c r="D116" s="231"/>
      <c r="E116" s="49"/>
      <c r="F116" s="49"/>
      <c r="G116" s="113"/>
      <c r="H116" s="237"/>
    </row>
    <row r="117" spans="1:8" s="9" customFormat="1" ht="15">
      <c r="A117" s="237"/>
      <c r="B117" s="40"/>
      <c r="C117" s="114"/>
      <c r="D117" s="231"/>
      <c r="E117" s="49"/>
      <c r="F117" s="49"/>
      <c r="G117" s="113"/>
      <c r="H117" s="237"/>
    </row>
    <row r="118" spans="1:8" s="9" customFormat="1" ht="15">
      <c r="A118" s="237"/>
      <c r="B118" s="40"/>
      <c r="C118" s="114"/>
      <c r="D118" s="231"/>
      <c r="E118" s="49"/>
      <c r="F118" s="49"/>
      <c r="G118" s="113"/>
      <c r="H118" s="237"/>
    </row>
    <row r="119" spans="1:8" s="9" customFormat="1" ht="15">
      <c r="A119" s="237"/>
      <c r="B119" s="40"/>
      <c r="C119" s="114"/>
      <c r="D119" s="231"/>
      <c r="E119" s="49"/>
      <c r="F119" s="49"/>
      <c r="G119" s="113"/>
      <c r="H119" s="237"/>
    </row>
    <row r="120" spans="1:8" s="9" customFormat="1" ht="15">
      <c r="A120" s="237"/>
      <c r="B120" s="40"/>
      <c r="C120" s="114"/>
      <c r="D120" s="231"/>
      <c r="E120" s="49"/>
      <c r="F120" s="49"/>
      <c r="G120" s="113"/>
      <c r="H120" s="237"/>
    </row>
  </sheetData>
  <sheetProtection/>
  <mergeCells count="14">
    <mergeCell ref="A57:G57"/>
    <mergeCell ref="B73:G73"/>
    <mergeCell ref="E3:F3"/>
    <mergeCell ref="G3:G4"/>
    <mergeCell ref="B3:B4"/>
    <mergeCell ref="C3:C4"/>
    <mergeCell ref="D3:D4"/>
    <mergeCell ref="A1:H1"/>
    <mergeCell ref="B34:G34"/>
    <mergeCell ref="A5:G5"/>
    <mergeCell ref="A3:A4"/>
    <mergeCell ref="B43:G43"/>
    <mergeCell ref="B48:G48"/>
    <mergeCell ref="A44:G44"/>
  </mergeCells>
  <printOptions/>
  <pageMargins left="0.36" right="0.33" top="0.51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U140"/>
  <sheetViews>
    <sheetView zoomScale="80" zoomScaleNormal="80" zoomScalePageLayoutView="0" workbookViewId="0" topLeftCell="A52">
      <selection activeCell="E71" sqref="E71:F71"/>
    </sheetView>
  </sheetViews>
  <sheetFormatPr defaultColWidth="9.00390625" defaultRowHeight="12.75"/>
  <cols>
    <col min="1" max="1" width="3.50390625" style="0" customWidth="1"/>
    <col min="2" max="2" width="13.125" style="40" bestFit="1" customWidth="1"/>
    <col min="3" max="3" width="25.625" style="114" customWidth="1"/>
    <col min="4" max="4" width="30.125" style="30" customWidth="1"/>
    <col min="5" max="5" width="19.125" style="49" customWidth="1"/>
    <col min="6" max="6" width="19.00390625" style="49" customWidth="1"/>
    <col min="7" max="7" width="20.00390625" style="102" customWidth="1"/>
    <col min="8" max="8" width="17.50390625" style="87" bestFit="1" customWidth="1"/>
    <col min="9" max="9" width="15.50390625" style="3" customWidth="1"/>
    <col min="10" max="10" width="15.00390625" style="0" customWidth="1"/>
    <col min="11" max="11" width="9.50390625" style="21" customWidth="1"/>
    <col min="12" max="12" width="8.50390625" style="0" customWidth="1"/>
    <col min="13" max="13" width="8.125" style="0" customWidth="1"/>
    <col min="14" max="14" width="13.625" style="0" bestFit="1" customWidth="1"/>
  </cols>
  <sheetData>
    <row r="2" ht="15" thickBot="1"/>
    <row r="3" spans="1:15" ht="12.75" customHeight="1">
      <c r="A3" s="286"/>
      <c r="B3" s="287"/>
      <c r="C3" s="290" t="s">
        <v>31</v>
      </c>
      <c r="D3" s="290"/>
      <c r="E3" s="290"/>
      <c r="F3" s="290"/>
      <c r="G3" s="290"/>
      <c r="H3" s="290"/>
      <c r="I3" s="290"/>
      <c r="J3" s="261"/>
      <c r="K3" s="292" t="s">
        <v>7</v>
      </c>
      <c r="L3" s="261" t="s">
        <v>21</v>
      </c>
      <c r="M3" s="261" t="s">
        <v>22</v>
      </c>
      <c r="N3" s="264" t="s">
        <v>23</v>
      </c>
      <c r="O3" s="265"/>
    </row>
    <row r="4" spans="1:15" ht="13.5" thickBot="1">
      <c r="A4" s="288"/>
      <c r="B4" s="289"/>
      <c r="C4" s="291"/>
      <c r="D4" s="291"/>
      <c r="E4" s="291"/>
      <c r="F4" s="291"/>
      <c r="G4" s="291"/>
      <c r="H4" s="291"/>
      <c r="I4" s="291"/>
      <c r="J4" s="262"/>
      <c r="K4" s="293"/>
      <c r="L4" s="262"/>
      <c r="M4" s="262"/>
      <c r="N4" s="266"/>
      <c r="O4" s="267"/>
    </row>
    <row r="5" spans="3:15" ht="15" thickBot="1">
      <c r="C5" s="115"/>
      <c r="I5" s="20"/>
      <c r="J5" s="262"/>
      <c r="K5" s="293"/>
      <c r="L5" s="262"/>
      <c r="M5" s="262"/>
      <c r="N5" s="266"/>
      <c r="O5" s="267"/>
    </row>
    <row r="6" spans="1:15" ht="31.5" customHeight="1">
      <c r="A6" s="1"/>
      <c r="B6" s="41"/>
      <c r="C6" s="39" t="s">
        <v>2</v>
      </c>
      <c r="D6" s="124" t="s">
        <v>4</v>
      </c>
      <c r="E6" s="270" t="s">
        <v>7</v>
      </c>
      <c r="F6" s="271"/>
      <c r="G6" s="274" t="s">
        <v>8</v>
      </c>
      <c r="H6" s="277" t="s">
        <v>9</v>
      </c>
      <c r="I6" s="278"/>
      <c r="J6" s="262"/>
      <c r="K6" s="293"/>
      <c r="L6" s="262"/>
      <c r="M6" s="262"/>
      <c r="N6" s="266"/>
      <c r="O6" s="267"/>
    </row>
    <row r="7" spans="1:66" ht="15.75" thickBot="1">
      <c r="A7" s="2"/>
      <c r="B7" s="42"/>
      <c r="C7" s="281" t="s">
        <v>3</v>
      </c>
      <c r="D7" s="125" t="s">
        <v>5</v>
      </c>
      <c r="E7" s="272"/>
      <c r="F7" s="273"/>
      <c r="G7" s="275"/>
      <c r="H7" s="279"/>
      <c r="I7" s="280"/>
      <c r="J7" s="262"/>
      <c r="K7" s="293"/>
      <c r="L7" s="262"/>
      <c r="M7" s="262"/>
      <c r="N7" s="266"/>
      <c r="O7" s="267"/>
      <c r="Q7" s="12"/>
      <c r="R7" s="12"/>
      <c r="S7" s="12"/>
      <c r="T7" s="12"/>
      <c r="U7" s="12"/>
      <c r="V7" s="12"/>
      <c r="W7" s="12"/>
      <c r="X7" s="12"/>
      <c r="Y7" s="12"/>
      <c r="Z7" s="12"/>
      <c r="BL7" s="12"/>
      <c r="BM7" s="12"/>
      <c r="BN7" s="12"/>
    </row>
    <row r="8" spans="1:125" ht="15.75" thickBot="1">
      <c r="A8" s="2" t="s">
        <v>0</v>
      </c>
      <c r="B8" s="42" t="s">
        <v>1</v>
      </c>
      <c r="C8" s="282"/>
      <c r="D8" s="125" t="s">
        <v>6</v>
      </c>
      <c r="E8" s="50" t="s">
        <v>10</v>
      </c>
      <c r="F8" s="50" t="s">
        <v>11</v>
      </c>
      <c r="G8" s="276"/>
      <c r="H8" s="88" t="s">
        <v>12</v>
      </c>
      <c r="I8" s="16" t="s">
        <v>13</v>
      </c>
      <c r="J8" s="263"/>
      <c r="K8" s="294"/>
      <c r="L8" s="263"/>
      <c r="M8" s="263"/>
      <c r="N8" s="268"/>
      <c r="O8" s="269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</row>
    <row r="9" spans="1:125" s="283" customFormat="1" ht="15">
      <c r="A9" s="283" t="s">
        <v>14</v>
      </c>
      <c r="J9" s="284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4"/>
      <c r="DS9" s="284"/>
      <c r="DT9" s="284"/>
      <c r="DU9" s="284"/>
    </row>
    <row r="10" spans="1:121" s="14" customFormat="1" ht="16.5" customHeight="1" thickBot="1">
      <c r="A10" s="295" t="s">
        <v>38</v>
      </c>
      <c r="B10" s="296"/>
      <c r="C10" s="296"/>
      <c r="D10" s="296"/>
      <c r="E10" s="296"/>
      <c r="F10" s="296"/>
      <c r="G10" s="296"/>
      <c r="H10" s="297"/>
      <c r="I10" s="207"/>
      <c r="K10" s="2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</row>
    <row r="11" spans="1:15" ht="15.75" customHeight="1">
      <c r="A11" s="35">
        <v>1</v>
      </c>
      <c r="B11" s="150">
        <v>42095</v>
      </c>
      <c r="C11" s="160" t="s">
        <v>26</v>
      </c>
      <c r="D11" s="122" t="s">
        <v>27</v>
      </c>
      <c r="E11" s="151">
        <v>42095.666666666664</v>
      </c>
      <c r="F11" s="151">
        <v>42095.677777777775</v>
      </c>
      <c r="G11" s="39" t="s">
        <v>24</v>
      </c>
      <c r="H11" s="56">
        <v>42103.493055555555</v>
      </c>
      <c r="I11" s="57">
        <f aca="true" t="shared" si="0" ref="I11:I35">H11-F11</f>
        <v>7.815277777779556</v>
      </c>
      <c r="J11" s="58">
        <f aca="true" t="shared" si="1" ref="J11:J17">F11-E11</f>
        <v>0.011111111110949423</v>
      </c>
      <c r="K11" s="59">
        <f aca="true" t="shared" si="2" ref="K11:K45">J11*24</f>
        <v>0.26666666666278616</v>
      </c>
      <c r="L11" s="35">
        <v>150</v>
      </c>
      <c r="M11" s="35">
        <v>6</v>
      </c>
      <c r="N11" s="59">
        <f>K11*L11*M11*0.95*1.73</f>
        <v>394.4399999942601</v>
      </c>
      <c r="O11" s="35"/>
    </row>
    <row r="12" spans="1:15" ht="31.5" customHeight="1">
      <c r="A12" s="35">
        <v>2</v>
      </c>
      <c r="B12" s="150">
        <v>42105</v>
      </c>
      <c r="C12" s="128" t="s">
        <v>32</v>
      </c>
      <c r="D12" s="116" t="s">
        <v>33</v>
      </c>
      <c r="E12" s="151">
        <v>42105.645833333336</v>
      </c>
      <c r="F12" s="151">
        <v>42105.669444444444</v>
      </c>
      <c r="G12" s="39" t="s">
        <v>24</v>
      </c>
      <c r="H12" s="89">
        <v>42117.45138888889</v>
      </c>
      <c r="I12" s="57">
        <f t="shared" si="0"/>
        <v>11.781944444446708</v>
      </c>
      <c r="J12" s="58">
        <f t="shared" si="1"/>
        <v>0.02361111110803904</v>
      </c>
      <c r="K12" s="59">
        <f t="shared" si="2"/>
        <v>0.566666666592937</v>
      </c>
      <c r="L12" s="35">
        <v>70</v>
      </c>
      <c r="M12" s="35">
        <v>6</v>
      </c>
      <c r="N12" s="59">
        <f>K12*L12*M12*0.95*1.73</f>
        <v>391.1529999491066</v>
      </c>
      <c r="O12" s="35"/>
    </row>
    <row r="13" spans="1:15" ht="15">
      <c r="A13" s="35">
        <v>3</v>
      </c>
      <c r="B13" s="150">
        <v>42103</v>
      </c>
      <c r="C13" s="138" t="s">
        <v>43</v>
      </c>
      <c r="D13" s="123" t="s">
        <v>44</v>
      </c>
      <c r="E13" s="151">
        <v>42103.76388888889</v>
      </c>
      <c r="F13" s="151">
        <v>42103.81319444445</v>
      </c>
      <c r="G13" s="39" t="s">
        <v>24</v>
      </c>
      <c r="H13" s="89">
        <v>42111.618055555555</v>
      </c>
      <c r="I13" s="57">
        <f t="shared" si="0"/>
        <v>7.804861111108039</v>
      </c>
      <c r="J13" s="58">
        <f t="shared" si="1"/>
        <v>0.04930555555620231</v>
      </c>
      <c r="K13" s="59">
        <f t="shared" si="2"/>
        <v>1.1833333333488554</v>
      </c>
      <c r="L13" s="35">
        <v>50</v>
      </c>
      <c r="M13" s="35">
        <v>6</v>
      </c>
      <c r="N13" s="59">
        <f>K13*L13*M13*0.95*1.73</f>
        <v>583.4425000076532</v>
      </c>
      <c r="O13" s="35"/>
    </row>
    <row r="14" spans="1:15" s="9" customFormat="1" ht="31.5" customHeight="1">
      <c r="A14" s="35">
        <v>4</v>
      </c>
      <c r="B14" s="150">
        <v>42113</v>
      </c>
      <c r="C14" s="161" t="s">
        <v>48</v>
      </c>
      <c r="D14" s="39" t="s">
        <v>47</v>
      </c>
      <c r="E14" s="151">
        <v>42113.90277777778</v>
      </c>
      <c r="F14" s="151">
        <v>42113.92361111111</v>
      </c>
      <c r="G14" s="39" t="s">
        <v>24</v>
      </c>
      <c r="H14" s="89">
        <v>42122.62847222222</v>
      </c>
      <c r="I14" s="57">
        <f t="shared" si="0"/>
        <v>8.704861111109494</v>
      </c>
      <c r="J14" s="58">
        <f t="shared" si="1"/>
        <v>0.020833333328482695</v>
      </c>
      <c r="K14" s="59">
        <f t="shared" si="2"/>
        <v>0.4999999998835847</v>
      </c>
      <c r="L14" s="35">
        <v>40</v>
      </c>
      <c r="M14" s="35">
        <v>6</v>
      </c>
      <c r="N14" s="59">
        <f aca="true" t="shared" si="3" ref="N14:N60">K14*L14*M14*0.95*1.73</f>
        <v>197.21999995408115</v>
      </c>
      <c r="O14" s="35"/>
    </row>
    <row r="15" spans="1:15" s="9" customFormat="1" ht="15.75" thickBot="1">
      <c r="A15" s="35">
        <v>5</v>
      </c>
      <c r="B15" s="152">
        <v>42112</v>
      </c>
      <c r="C15" s="33" t="s">
        <v>49</v>
      </c>
      <c r="D15" s="153" t="s">
        <v>50</v>
      </c>
      <c r="E15" s="224"/>
      <c r="F15" s="224"/>
      <c r="G15" s="39" t="s">
        <v>24</v>
      </c>
      <c r="H15" s="89">
        <v>42113.725694444445</v>
      </c>
      <c r="I15" s="57">
        <f t="shared" si="0"/>
        <v>42113.725694444445</v>
      </c>
      <c r="J15" s="58">
        <f t="shared" si="1"/>
        <v>0</v>
      </c>
      <c r="K15" s="59">
        <f t="shared" si="2"/>
        <v>0</v>
      </c>
      <c r="L15" s="35">
        <v>10</v>
      </c>
      <c r="M15" s="35">
        <v>10</v>
      </c>
      <c r="N15" s="59">
        <f t="shared" si="3"/>
        <v>0</v>
      </c>
      <c r="O15" s="35"/>
    </row>
    <row r="16" spans="1:15" s="38" customFormat="1" ht="31.5" customHeight="1">
      <c r="A16" s="35">
        <v>6</v>
      </c>
      <c r="B16" s="126">
        <v>42119</v>
      </c>
      <c r="C16" s="163" t="s">
        <v>55</v>
      </c>
      <c r="D16" s="131" t="s">
        <v>156</v>
      </c>
      <c r="E16" s="151">
        <v>42119.89444444444</v>
      </c>
      <c r="F16" s="151">
        <v>42119.92083333333</v>
      </c>
      <c r="G16" s="39" t="s">
        <v>24</v>
      </c>
      <c r="H16" s="89">
        <v>42121.67361111111</v>
      </c>
      <c r="I16" s="57">
        <f t="shared" si="0"/>
        <v>1.7527777777795563</v>
      </c>
      <c r="J16" s="129">
        <f t="shared" si="1"/>
        <v>0.026388888887595385</v>
      </c>
      <c r="K16" s="130">
        <f t="shared" si="2"/>
        <v>0.6333333333022892</v>
      </c>
      <c r="L16" s="35">
        <v>10</v>
      </c>
      <c r="M16" s="35">
        <v>6</v>
      </c>
      <c r="N16" s="59">
        <f t="shared" si="3"/>
        <v>62.45299999693874</v>
      </c>
      <c r="O16" s="35"/>
    </row>
    <row r="17" spans="1:15" s="38" customFormat="1" ht="31.5" customHeight="1">
      <c r="A17" s="35">
        <v>7</v>
      </c>
      <c r="B17" s="141">
        <v>42127</v>
      </c>
      <c r="C17" s="162" t="s">
        <v>80</v>
      </c>
      <c r="D17" s="101" t="s">
        <v>81</v>
      </c>
      <c r="E17" s="154">
        <v>42127.95486111111</v>
      </c>
      <c r="F17" s="154">
        <v>42127.98541666667</v>
      </c>
      <c r="G17" s="39" t="s">
        <v>24</v>
      </c>
      <c r="H17" s="89">
        <v>42132.42361111111</v>
      </c>
      <c r="I17" s="57">
        <f t="shared" si="0"/>
        <v>4.438194444439432</v>
      </c>
      <c r="J17" s="129">
        <f t="shared" si="1"/>
        <v>0.030555555560567882</v>
      </c>
      <c r="K17" s="130">
        <f t="shared" si="2"/>
        <v>0.7333333334536292</v>
      </c>
      <c r="L17" s="130">
        <v>40</v>
      </c>
      <c r="M17" s="35">
        <v>6</v>
      </c>
      <c r="N17" s="59">
        <f t="shared" si="3"/>
        <v>289.2560000474495</v>
      </c>
      <c r="O17" s="59"/>
    </row>
    <row r="18" spans="1:15" s="38" customFormat="1" ht="31.5" customHeight="1">
      <c r="A18" s="35">
        <v>8</v>
      </c>
      <c r="B18" s="145">
        <v>42137</v>
      </c>
      <c r="C18" s="159" t="s">
        <v>90</v>
      </c>
      <c r="D18" s="147" t="s">
        <v>91</v>
      </c>
      <c r="E18" s="127">
        <v>42137.08888888889</v>
      </c>
      <c r="F18" s="60">
        <v>42137.126388888886</v>
      </c>
      <c r="G18" s="39" t="s">
        <v>24</v>
      </c>
      <c r="H18" s="60">
        <v>42152.38888888889</v>
      </c>
      <c r="I18" s="57">
        <f t="shared" si="0"/>
        <v>15.262500000004366</v>
      </c>
      <c r="J18" s="129">
        <f aca="true" t="shared" si="4" ref="J18:J44">F18-E18</f>
        <v>0.03749999999854481</v>
      </c>
      <c r="K18" s="130">
        <f t="shared" si="2"/>
        <v>0.8999999999650754</v>
      </c>
      <c r="L18" s="37">
        <v>10</v>
      </c>
      <c r="M18" s="37">
        <v>10</v>
      </c>
      <c r="N18" s="59">
        <f t="shared" si="3"/>
        <v>147.91499999426014</v>
      </c>
      <c r="O18" s="37"/>
    </row>
    <row r="19" spans="1:15" s="38" customFormat="1" ht="31.5" customHeight="1">
      <c r="A19" s="35">
        <v>9</v>
      </c>
      <c r="B19" s="47">
        <v>42140</v>
      </c>
      <c r="C19" s="156" t="s">
        <v>102</v>
      </c>
      <c r="D19" s="167" t="s">
        <v>103</v>
      </c>
      <c r="E19" s="181">
        <v>42140.54513888889</v>
      </c>
      <c r="F19" s="168">
        <v>42140.57986111111</v>
      </c>
      <c r="G19" s="39" t="s">
        <v>25</v>
      </c>
      <c r="H19" s="60">
        <v>42142.666666666664</v>
      </c>
      <c r="I19" s="57">
        <f t="shared" si="0"/>
        <v>2.086805555554747</v>
      </c>
      <c r="J19" s="129">
        <f t="shared" si="4"/>
        <v>0.03472222221898846</v>
      </c>
      <c r="K19" s="130">
        <f t="shared" si="2"/>
        <v>0.8333333332557231</v>
      </c>
      <c r="L19" s="37">
        <v>6</v>
      </c>
      <c r="M19" s="37">
        <v>6</v>
      </c>
      <c r="N19" s="59">
        <f t="shared" si="3"/>
        <v>49.30499999540811</v>
      </c>
      <c r="O19" s="37"/>
    </row>
    <row r="20" spans="1:15" s="38" customFormat="1" ht="31.5" customHeight="1">
      <c r="A20" s="35">
        <v>10</v>
      </c>
      <c r="B20" s="47">
        <v>42143</v>
      </c>
      <c r="C20" s="156" t="s">
        <v>152</v>
      </c>
      <c r="D20" s="167" t="s">
        <v>153</v>
      </c>
      <c r="E20" s="181">
        <v>42143.68402777778</v>
      </c>
      <c r="F20" s="168">
        <v>42143.75833333333</v>
      </c>
      <c r="G20" s="101" t="s">
        <v>85</v>
      </c>
      <c r="H20" s="209">
        <v>42244.67361111111</v>
      </c>
      <c r="I20" s="57">
        <f t="shared" si="0"/>
        <v>100.9152777777781</v>
      </c>
      <c r="J20" s="129">
        <f t="shared" si="4"/>
        <v>0.07430555555038154</v>
      </c>
      <c r="K20" s="130">
        <f t="shared" si="2"/>
        <v>1.783333333209157</v>
      </c>
      <c r="L20" s="37">
        <v>25</v>
      </c>
      <c r="M20" s="37">
        <v>6</v>
      </c>
      <c r="N20" s="59">
        <f t="shared" si="3"/>
        <v>439.63624996938745</v>
      </c>
      <c r="O20" s="37"/>
    </row>
    <row r="21" spans="1:15" s="38" customFormat="1" ht="31.5" customHeight="1">
      <c r="A21" s="35">
        <v>11</v>
      </c>
      <c r="B21" s="47">
        <v>42143</v>
      </c>
      <c r="C21" s="101" t="s">
        <v>124</v>
      </c>
      <c r="D21" s="101" t="s">
        <v>125</v>
      </c>
      <c r="E21" s="168">
        <v>42143.68402777778</v>
      </c>
      <c r="F21" s="168">
        <v>42143.75</v>
      </c>
      <c r="G21" s="39" t="s">
        <v>24</v>
      </c>
      <c r="H21" s="60">
        <v>42152.42361111111</v>
      </c>
      <c r="I21" s="57">
        <f t="shared" si="0"/>
        <v>8.673611111109494</v>
      </c>
      <c r="J21" s="129">
        <f t="shared" si="4"/>
        <v>0.06597222221898846</v>
      </c>
      <c r="K21" s="130">
        <f t="shared" si="2"/>
        <v>1.5833333332557231</v>
      </c>
      <c r="L21" s="37">
        <v>30</v>
      </c>
      <c r="M21" s="37">
        <v>6</v>
      </c>
      <c r="N21" s="59">
        <f t="shared" si="3"/>
        <v>468.3974999770406</v>
      </c>
      <c r="O21" s="37"/>
    </row>
    <row r="22" spans="1:15" s="38" customFormat="1" ht="31.5" customHeight="1">
      <c r="A22" s="35">
        <v>12</v>
      </c>
      <c r="B22" s="47">
        <v>42148</v>
      </c>
      <c r="C22" s="156" t="s">
        <v>108</v>
      </c>
      <c r="D22" s="101" t="s">
        <v>109</v>
      </c>
      <c r="E22" s="168">
        <v>42148.14236111111</v>
      </c>
      <c r="F22" s="182">
        <v>42148.157638888886</v>
      </c>
      <c r="G22" s="39" t="s">
        <v>24</v>
      </c>
      <c r="H22" s="209">
        <v>42201.631944444445</v>
      </c>
      <c r="I22" s="57">
        <f t="shared" si="0"/>
        <v>53.47430555555911</v>
      </c>
      <c r="J22" s="129">
        <f t="shared" si="4"/>
        <v>0.015277777776645962</v>
      </c>
      <c r="K22" s="130">
        <f t="shared" si="2"/>
        <v>0.3666666666395031</v>
      </c>
      <c r="L22" s="37">
        <v>50</v>
      </c>
      <c r="M22" s="37">
        <v>6</v>
      </c>
      <c r="N22" s="59">
        <f t="shared" si="3"/>
        <v>180.784999986607</v>
      </c>
      <c r="O22" s="37"/>
    </row>
    <row r="23" spans="1:15" s="38" customFormat="1" ht="31.5" customHeight="1">
      <c r="A23" s="35">
        <v>13</v>
      </c>
      <c r="B23" s="47">
        <v>42148</v>
      </c>
      <c r="C23" s="101" t="s">
        <v>106</v>
      </c>
      <c r="D23" s="167" t="s">
        <v>107</v>
      </c>
      <c r="E23" s="168">
        <v>42148.07847222222</v>
      </c>
      <c r="F23" s="168">
        <v>42148.114583333336</v>
      </c>
      <c r="G23" s="39" t="s">
        <v>24</v>
      </c>
      <c r="H23" s="60">
        <v>42181.625</v>
      </c>
      <c r="I23" s="57">
        <f t="shared" si="0"/>
        <v>33.51041666666424</v>
      </c>
      <c r="J23" s="129">
        <f t="shared" si="4"/>
        <v>0.036111111112404615</v>
      </c>
      <c r="K23" s="130">
        <f t="shared" si="2"/>
        <v>0.8666666666977108</v>
      </c>
      <c r="L23" s="37">
        <v>50</v>
      </c>
      <c r="M23" s="37">
        <v>6</v>
      </c>
      <c r="N23" s="59">
        <f t="shared" si="3"/>
        <v>427.3100000153063</v>
      </c>
      <c r="O23" s="37"/>
    </row>
    <row r="24" spans="1:15" s="38" customFormat="1" ht="31.5" customHeight="1" thickBot="1">
      <c r="A24" s="35">
        <v>14</v>
      </c>
      <c r="B24" s="47">
        <v>42149</v>
      </c>
      <c r="C24" s="101" t="s">
        <v>104</v>
      </c>
      <c r="D24" s="101" t="s">
        <v>105</v>
      </c>
      <c r="E24" s="168">
        <v>42149.65625</v>
      </c>
      <c r="F24" s="168">
        <v>42149.68402777778</v>
      </c>
      <c r="G24" s="39" t="s">
        <v>24</v>
      </c>
      <c r="H24" s="60">
        <v>42180.57638888889</v>
      </c>
      <c r="I24" s="57">
        <f t="shared" si="0"/>
        <v>30.892361111109494</v>
      </c>
      <c r="J24" s="129">
        <f t="shared" si="4"/>
        <v>0.027777777781011537</v>
      </c>
      <c r="K24" s="130">
        <f t="shared" si="2"/>
        <v>0.6666666667442769</v>
      </c>
      <c r="L24" s="37">
        <v>15</v>
      </c>
      <c r="M24" s="37">
        <v>6</v>
      </c>
      <c r="N24" s="59">
        <f t="shared" si="3"/>
        <v>98.61000001147971</v>
      </c>
      <c r="O24" s="37"/>
    </row>
    <row r="25" spans="1:15" s="9" customFormat="1" ht="34.5" customHeight="1" thickBot="1">
      <c r="A25" s="211">
        <v>15</v>
      </c>
      <c r="B25" s="212">
        <v>42157</v>
      </c>
      <c r="C25" s="221" t="s">
        <v>131</v>
      </c>
      <c r="D25" s="222" t="s">
        <v>132</v>
      </c>
      <c r="E25" s="223"/>
      <c r="F25" s="217"/>
      <c r="G25" s="216" t="s">
        <v>24</v>
      </c>
      <c r="H25" s="217">
        <v>42157.96527777778</v>
      </c>
      <c r="I25" s="218">
        <f t="shared" si="0"/>
        <v>42157.96527777778</v>
      </c>
      <c r="J25" s="219">
        <f t="shared" si="4"/>
        <v>0</v>
      </c>
      <c r="K25" s="220">
        <f t="shared" si="2"/>
        <v>0</v>
      </c>
      <c r="L25" s="211">
        <v>8</v>
      </c>
      <c r="M25" s="211">
        <v>10</v>
      </c>
      <c r="N25" s="220">
        <f t="shared" si="3"/>
        <v>0</v>
      </c>
      <c r="O25" s="35"/>
    </row>
    <row r="26" spans="1:15" s="9" customFormat="1" ht="34.5" customHeight="1" thickBot="1">
      <c r="A26" s="35">
        <v>16</v>
      </c>
      <c r="B26" s="44">
        <v>42157</v>
      </c>
      <c r="C26" s="156" t="s">
        <v>133</v>
      </c>
      <c r="D26" s="131" t="s">
        <v>134</v>
      </c>
      <c r="E26" s="187">
        <v>42157.791666666664</v>
      </c>
      <c r="F26" s="188">
        <v>42157.85763888889</v>
      </c>
      <c r="G26" s="121" t="s">
        <v>24</v>
      </c>
      <c r="H26" s="189">
        <v>42191.67013888889</v>
      </c>
      <c r="I26" s="57">
        <f t="shared" si="0"/>
        <v>33.8125</v>
      </c>
      <c r="J26" s="129">
        <f t="shared" si="4"/>
        <v>0.06597222222626442</v>
      </c>
      <c r="K26" s="130">
        <f t="shared" si="2"/>
        <v>1.583333333430346</v>
      </c>
      <c r="L26" s="35">
        <v>30</v>
      </c>
      <c r="M26" s="35">
        <v>6</v>
      </c>
      <c r="N26" s="59">
        <f t="shared" si="3"/>
        <v>468.39750002869926</v>
      </c>
      <c r="O26" s="35"/>
    </row>
    <row r="27" spans="1:15" s="9" customFormat="1" ht="34.5" customHeight="1" thickBot="1">
      <c r="A27" s="35">
        <v>17</v>
      </c>
      <c r="B27" s="44">
        <v>42158</v>
      </c>
      <c r="C27" s="101" t="s">
        <v>135</v>
      </c>
      <c r="D27" s="131" t="s">
        <v>136</v>
      </c>
      <c r="E27" s="168">
        <v>42158.03194444445</v>
      </c>
      <c r="F27" s="168">
        <v>42158.072222222225</v>
      </c>
      <c r="G27" s="121" t="s">
        <v>24</v>
      </c>
      <c r="H27" s="210">
        <v>42208.625</v>
      </c>
      <c r="I27" s="57">
        <f t="shared" si="0"/>
        <v>50.55277777777519</v>
      </c>
      <c r="J27" s="129">
        <f t="shared" si="4"/>
        <v>0.040277777778101154</v>
      </c>
      <c r="K27" s="130">
        <f t="shared" si="2"/>
        <v>0.9666666666744277</v>
      </c>
      <c r="L27" s="35">
        <v>40</v>
      </c>
      <c r="M27" s="35">
        <v>6</v>
      </c>
      <c r="N27" s="59">
        <f t="shared" si="3"/>
        <v>381.2920000030613</v>
      </c>
      <c r="O27" s="35"/>
    </row>
    <row r="28" spans="1:15" s="9" customFormat="1" ht="34.5" customHeight="1" thickBot="1">
      <c r="A28" s="211">
        <v>18</v>
      </c>
      <c r="B28" s="212">
        <v>42158</v>
      </c>
      <c r="C28" s="213" t="s">
        <v>137</v>
      </c>
      <c r="D28" s="213" t="s">
        <v>138</v>
      </c>
      <c r="E28" s="214">
        <v>42158.89444444444</v>
      </c>
      <c r="F28" s="215">
        <v>42159.938888888886</v>
      </c>
      <c r="G28" s="216" t="s">
        <v>24</v>
      </c>
      <c r="H28" s="217">
        <v>42165.65277777778</v>
      </c>
      <c r="I28" s="218">
        <f t="shared" si="0"/>
        <v>5.713888888894871</v>
      </c>
      <c r="J28" s="219">
        <f t="shared" si="4"/>
        <v>1.0444444444437977</v>
      </c>
      <c r="K28" s="220">
        <f t="shared" si="2"/>
        <v>25.066666666651145</v>
      </c>
      <c r="L28" s="211">
        <v>10</v>
      </c>
      <c r="M28" s="211">
        <v>6</v>
      </c>
      <c r="N28" s="220">
        <f t="shared" si="3"/>
        <v>2471.8239999984694</v>
      </c>
      <c r="O28" s="211"/>
    </row>
    <row r="29" spans="1:15" s="9" customFormat="1" ht="34.5" customHeight="1">
      <c r="A29" s="35">
        <v>19</v>
      </c>
      <c r="B29" s="44">
        <v>42159</v>
      </c>
      <c r="C29" s="101" t="s">
        <v>139</v>
      </c>
      <c r="D29" s="131" t="s">
        <v>140</v>
      </c>
      <c r="E29" s="168">
        <v>42159.575</v>
      </c>
      <c r="F29" s="172">
        <v>42159.61111111111</v>
      </c>
      <c r="G29" s="121" t="s">
        <v>24</v>
      </c>
      <c r="H29" s="191">
        <v>42170.46527777778</v>
      </c>
      <c r="I29" s="57">
        <f t="shared" si="0"/>
        <v>10.854166666671517</v>
      </c>
      <c r="J29" s="129">
        <f t="shared" si="4"/>
        <v>0.036111111112404615</v>
      </c>
      <c r="K29" s="130">
        <f t="shared" si="2"/>
        <v>0.8666666666977108</v>
      </c>
      <c r="L29" s="35">
        <v>150</v>
      </c>
      <c r="M29" s="35">
        <v>6</v>
      </c>
      <c r="N29" s="59">
        <f t="shared" si="3"/>
        <v>1281.9300000459189</v>
      </c>
      <c r="O29" s="35"/>
    </row>
    <row r="30" spans="1:15" s="9" customFormat="1" ht="34.5" customHeight="1" thickBot="1">
      <c r="A30" s="35">
        <v>20</v>
      </c>
      <c r="B30" s="44">
        <v>42167</v>
      </c>
      <c r="C30" s="192" t="s">
        <v>157</v>
      </c>
      <c r="D30" s="84" t="s">
        <v>158</v>
      </c>
      <c r="E30" s="190">
        <v>42167.37152777778</v>
      </c>
      <c r="F30" s="193">
        <v>42167.39791666667</v>
      </c>
      <c r="G30" s="121" t="s">
        <v>24</v>
      </c>
      <c r="H30" s="189">
        <v>42184.625</v>
      </c>
      <c r="I30" s="57">
        <f t="shared" si="0"/>
        <v>17.227083333331393</v>
      </c>
      <c r="J30" s="129">
        <f t="shared" si="4"/>
        <v>0.026388888887595385</v>
      </c>
      <c r="K30" s="130">
        <f t="shared" si="2"/>
        <v>0.6333333333022892</v>
      </c>
      <c r="L30" s="35">
        <v>10</v>
      </c>
      <c r="M30" s="35">
        <v>10</v>
      </c>
      <c r="N30" s="59">
        <f t="shared" si="3"/>
        <v>104.08833332823124</v>
      </c>
      <c r="O30" s="35"/>
    </row>
    <row r="31" spans="1:15" s="9" customFormat="1" ht="34.5" customHeight="1">
      <c r="A31" s="35">
        <v>21</v>
      </c>
      <c r="B31" s="44">
        <v>42167</v>
      </c>
      <c r="C31" s="192" t="s">
        <v>141</v>
      </c>
      <c r="D31" s="119" t="s">
        <v>142</v>
      </c>
      <c r="E31" s="194">
        <v>42167.444444444445</v>
      </c>
      <c r="F31" s="193">
        <v>42167.48263888889</v>
      </c>
      <c r="G31" s="121" t="s">
        <v>24</v>
      </c>
      <c r="H31" s="195">
        <v>42187.51388888889</v>
      </c>
      <c r="I31" s="57">
        <f t="shared" si="0"/>
        <v>20.03125</v>
      </c>
      <c r="J31" s="129">
        <f t="shared" si="4"/>
        <v>0.038194444445252884</v>
      </c>
      <c r="K31" s="130">
        <f t="shared" si="2"/>
        <v>0.9166666666860692</v>
      </c>
      <c r="L31" s="35">
        <v>20</v>
      </c>
      <c r="M31" s="35">
        <v>10</v>
      </c>
      <c r="N31" s="59">
        <f t="shared" si="3"/>
        <v>301.30833333971094</v>
      </c>
      <c r="O31" s="35"/>
    </row>
    <row r="32" spans="1:15" s="9" customFormat="1" ht="34.5" customHeight="1">
      <c r="A32" s="35">
        <v>22</v>
      </c>
      <c r="B32" s="205">
        <v>42168</v>
      </c>
      <c r="C32" s="206" t="s">
        <v>143</v>
      </c>
      <c r="D32" s="196" t="s">
        <v>144</v>
      </c>
      <c r="E32" s="197">
        <v>42168.850694444445</v>
      </c>
      <c r="F32" s="193">
        <v>42168.89236111111</v>
      </c>
      <c r="G32" s="121" t="s">
        <v>24</v>
      </c>
      <c r="H32" s="198">
        <v>42188.850694444445</v>
      </c>
      <c r="I32" s="57">
        <f t="shared" si="0"/>
        <v>19.95833333333576</v>
      </c>
      <c r="J32" s="129">
        <f t="shared" si="4"/>
        <v>0.04166666666424135</v>
      </c>
      <c r="K32" s="130">
        <f t="shared" si="2"/>
        <v>0.9999999999417923</v>
      </c>
      <c r="L32" s="35">
        <v>50</v>
      </c>
      <c r="M32" s="35">
        <v>6</v>
      </c>
      <c r="N32" s="59">
        <f t="shared" si="3"/>
        <v>493.04999997130074</v>
      </c>
      <c r="O32" s="35"/>
    </row>
    <row r="33" spans="1:15" s="9" customFormat="1" ht="34.5" customHeight="1">
      <c r="A33" s="35">
        <v>23</v>
      </c>
      <c r="B33" s="204">
        <v>42171</v>
      </c>
      <c r="C33" s="166" t="s">
        <v>145</v>
      </c>
      <c r="D33" s="199" t="s">
        <v>151</v>
      </c>
      <c r="E33" s="200">
        <v>42171.4375</v>
      </c>
      <c r="F33" s="200">
        <v>42171.4375</v>
      </c>
      <c r="G33" s="121" t="s">
        <v>24</v>
      </c>
      <c r="H33" s="208">
        <v>42194.729166666664</v>
      </c>
      <c r="I33" s="57">
        <f t="shared" si="0"/>
        <v>23.29166666666424</v>
      </c>
      <c r="J33" s="129">
        <f t="shared" si="4"/>
        <v>0</v>
      </c>
      <c r="K33" s="130">
        <f t="shared" si="2"/>
        <v>0</v>
      </c>
      <c r="L33" s="35">
        <v>10</v>
      </c>
      <c r="M33" s="35">
        <v>6</v>
      </c>
      <c r="N33" s="59">
        <f t="shared" si="3"/>
        <v>0</v>
      </c>
      <c r="O33" s="35"/>
    </row>
    <row r="34" spans="1:15" s="9" customFormat="1" ht="34.5" customHeight="1" thickBot="1">
      <c r="A34" s="35">
        <v>24</v>
      </c>
      <c r="B34" s="201">
        <v>42175</v>
      </c>
      <c r="C34" s="166" t="s">
        <v>146</v>
      </c>
      <c r="D34" s="199" t="s">
        <v>147</v>
      </c>
      <c r="E34" s="190">
        <v>42175.70416666667</v>
      </c>
      <c r="F34" s="190">
        <v>42175.72361111111</v>
      </c>
      <c r="G34" s="101" t="s">
        <v>24</v>
      </c>
      <c r="H34" s="189">
        <v>42191.61111111111</v>
      </c>
      <c r="I34" s="57">
        <f t="shared" si="0"/>
        <v>15.88749999999709</v>
      </c>
      <c r="J34" s="129">
        <f t="shared" si="4"/>
        <v>0.0194444444423425</v>
      </c>
      <c r="K34" s="130">
        <f t="shared" si="2"/>
        <v>0.46666666661622</v>
      </c>
      <c r="L34" s="35">
        <v>10</v>
      </c>
      <c r="M34" s="35">
        <v>6</v>
      </c>
      <c r="N34" s="59">
        <f t="shared" si="3"/>
        <v>46.017999995025455</v>
      </c>
      <c r="O34" s="35"/>
    </row>
    <row r="35" spans="1:15" s="9" customFormat="1" ht="34.5" customHeight="1" thickBot="1">
      <c r="A35" s="35">
        <v>25</v>
      </c>
      <c r="B35" s="201">
        <v>42175</v>
      </c>
      <c r="C35" s="101" t="s">
        <v>148</v>
      </c>
      <c r="D35" s="202" t="s">
        <v>149</v>
      </c>
      <c r="E35" s="203">
        <v>42175.350694444445</v>
      </c>
      <c r="F35" s="203">
        <v>42175.38888888889</v>
      </c>
      <c r="G35" s="167" t="s">
        <v>150</v>
      </c>
      <c r="H35" s="189">
        <v>42179.614583333336</v>
      </c>
      <c r="I35" s="57">
        <f t="shared" si="0"/>
        <v>4.225694444445253</v>
      </c>
      <c r="J35" s="129">
        <f t="shared" si="4"/>
        <v>0.038194444445252884</v>
      </c>
      <c r="K35" s="130">
        <f t="shared" si="2"/>
        <v>0.9166666666860692</v>
      </c>
      <c r="L35" s="35">
        <v>10</v>
      </c>
      <c r="M35" s="35">
        <v>10</v>
      </c>
      <c r="N35" s="59">
        <f t="shared" si="3"/>
        <v>150.65416666985547</v>
      </c>
      <c r="O35" s="35"/>
    </row>
    <row r="36" spans="1:15" s="9" customFormat="1" ht="15">
      <c r="A36" s="35"/>
      <c r="B36" s="43"/>
      <c r="C36" s="117"/>
      <c r="D36" s="33"/>
      <c r="E36" s="62"/>
      <c r="F36" s="56"/>
      <c r="G36" s="84"/>
      <c r="H36" s="89"/>
      <c r="I36" s="57"/>
      <c r="J36" s="129"/>
      <c r="K36" s="130"/>
      <c r="L36" s="35"/>
      <c r="M36" s="35"/>
      <c r="N36" s="59"/>
      <c r="O36" s="35"/>
    </row>
    <row r="37" spans="1:15" s="9" customFormat="1" ht="15">
      <c r="A37" s="298" t="s">
        <v>20</v>
      </c>
      <c r="B37" s="299"/>
      <c r="C37" s="39"/>
      <c r="D37" s="11"/>
      <c r="E37" s="56"/>
      <c r="F37" s="96">
        <f>AVERAGE(J11:J35)</f>
        <v>0.0721666666661622</v>
      </c>
      <c r="G37" s="104"/>
      <c r="H37" s="89"/>
      <c r="I37" s="57"/>
      <c r="J37" s="129"/>
      <c r="K37" s="130"/>
      <c r="L37" s="35"/>
      <c r="M37" s="35"/>
      <c r="N37" s="59"/>
      <c r="O37" s="35"/>
    </row>
    <row r="38" spans="1:15" ht="15">
      <c r="A38" s="148"/>
      <c r="B38" s="300" t="s">
        <v>39</v>
      </c>
      <c r="C38" s="301"/>
      <c r="D38" s="301"/>
      <c r="E38" s="301"/>
      <c r="F38" s="301"/>
      <c r="G38" s="302"/>
      <c r="H38" s="149"/>
      <c r="I38" s="57"/>
      <c r="J38" s="129"/>
      <c r="K38" s="130"/>
      <c r="L38" s="35"/>
      <c r="M38" s="35"/>
      <c r="N38" s="59"/>
      <c r="O38" s="35"/>
    </row>
    <row r="39" spans="1:15" ht="30.75">
      <c r="A39" s="65">
        <v>1</v>
      </c>
      <c r="B39" s="137">
        <v>42123</v>
      </c>
      <c r="C39" s="121" t="s">
        <v>61</v>
      </c>
      <c r="D39" s="146" t="s">
        <v>60</v>
      </c>
      <c r="E39" s="62">
        <v>42123.73263888889</v>
      </c>
      <c r="F39" s="62">
        <v>42123.73263888889</v>
      </c>
      <c r="G39" s="39" t="s">
        <v>25</v>
      </c>
      <c r="H39" s="90">
        <v>42123.760416666664</v>
      </c>
      <c r="I39" s="57">
        <f aca="true" t="shared" si="5" ref="I39:I44">H39-F39</f>
        <v>0.02777777777373558</v>
      </c>
      <c r="J39" s="129">
        <f t="shared" si="4"/>
        <v>0</v>
      </c>
      <c r="K39" s="130">
        <f t="shared" si="2"/>
        <v>0</v>
      </c>
      <c r="L39" s="35">
        <v>30</v>
      </c>
      <c r="M39" s="35">
        <v>10</v>
      </c>
      <c r="N39" s="59">
        <f t="shared" si="3"/>
        <v>0</v>
      </c>
      <c r="O39" s="35"/>
    </row>
    <row r="40" spans="1:15" ht="14.25" customHeight="1">
      <c r="A40" s="65">
        <v>2</v>
      </c>
      <c r="B40" s="136">
        <v>42127</v>
      </c>
      <c r="C40" s="121" t="s">
        <v>78</v>
      </c>
      <c r="D40" s="128" t="s">
        <v>79</v>
      </c>
      <c r="E40" s="62">
        <v>42127.74652777778</v>
      </c>
      <c r="F40" s="62">
        <v>42127.74652777778</v>
      </c>
      <c r="G40" s="39" t="s">
        <v>25</v>
      </c>
      <c r="H40" s="90">
        <v>42132.541666666664</v>
      </c>
      <c r="I40" s="57">
        <f t="shared" si="5"/>
        <v>4.79513888888323</v>
      </c>
      <c r="J40" s="129">
        <f t="shared" si="4"/>
        <v>0</v>
      </c>
      <c r="K40" s="130">
        <f t="shared" si="2"/>
        <v>0</v>
      </c>
      <c r="L40" s="35">
        <v>30</v>
      </c>
      <c r="M40" s="35">
        <v>10</v>
      </c>
      <c r="N40" s="59">
        <f t="shared" si="3"/>
        <v>0</v>
      </c>
      <c r="O40" s="35"/>
    </row>
    <row r="41" spans="1:15" ht="27">
      <c r="A41" s="65">
        <v>3</v>
      </c>
      <c r="B41" s="141">
        <v>42137</v>
      </c>
      <c r="C41" s="156" t="s">
        <v>96</v>
      </c>
      <c r="D41" s="167" t="s">
        <v>97</v>
      </c>
      <c r="E41" s="168">
        <v>42137.61111111111</v>
      </c>
      <c r="F41" s="172">
        <v>42137.65625</v>
      </c>
      <c r="G41" s="121" t="s">
        <v>24</v>
      </c>
      <c r="H41" s="172">
        <v>42137.65625</v>
      </c>
      <c r="I41" s="57">
        <f t="shared" si="5"/>
        <v>0</v>
      </c>
      <c r="J41" s="129">
        <f t="shared" si="4"/>
        <v>0.04513888889050577</v>
      </c>
      <c r="K41" s="130">
        <f t="shared" si="2"/>
        <v>1.0833333333721384</v>
      </c>
      <c r="L41" s="35">
        <v>30</v>
      </c>
      <c r="M41" s="35">
        <v>10</v>
      </c>
      <c r="N41" s="59">
        <f t="shared" si="3"/>
        <v>534.1375000191329</v>
      </c>
      <c r="O41" s="35"/>
    </row>
    <row r="42" spans="1:15" ht="27">
      <c r="A42" s="65">
        <v>4</v>
      </c>
      <c r="B42" s="141">
        <v>42137</v>
      </c>
      <c r="C42" s="165" t="s">
        <v>98</v>
      </c>
      <c r="D42" s="101" t="s">
        <v>95</v>
      </c>
      <c r="E42" s="169">
        <v>42137.631944444445</v>
      </c>
      <c r="F42" s="173">
        <v>42137.65277777778</v>
      </c>
      <c r="G42" s="142" t="s">
        <v>101</v>
      </c>
      <c r="H42" s="89">
        <v>42138.756944444445</v>
      </c>
      <c r="I42" s="57">
        <f t="shared" si="5"/>
        <v>1.1041666666642413</v>
      </c>
      <c r="J42" s="129">
        <f t="shared" si="4"/>
        <v>0.020833333335758653</v>
      </c>
      <c r="K42" s="130">
        <f t="shared" si="2"/>
        <v>0.5000000000582077</v>
      </c>
      <c r="L42" s="35">
        <v>30</v>
      </c>
      <c r="M42" s="35">
        <v>10</v>
      </c>
      <c r="N42" s="59">
        <f t="shared" si="3"/>
        <v>246.52500002869928</v>
      </c>
      <c r="O42" s="35"/>
    </row>
    <row r="43" spans="1:15" ht="14.25" customHeight="1" thickBot="1">
      <c r="A43" s="65">
        <v>5</v>
      </c>
      <c r="B43" s="141">
        <v>42137</v>
      </c>
      <c r="C43" s="170" t="s">
        <v>99</v>
      </c>
      <c r="D43" s="171" t="s">
        <v>100</v>
      </c>
      <c r="E43" s="169">
        <v>42137.666666666664</v>
      </c>
      <c r="F43" s="173">
        <v>42137.8125</v>
      </c>
      <c r="G43" s="174" t="s">
        <v>24</v>
      </c>
      <c r="H43" s="186">
        <v>42145.6875</v>
      </c>
      <c r="I43" s="57">
        <f t="shared" si="5"/>
        <v>7.875</v>
      </c>
      <c r="J43" s="129">
        <f t="shared" si="4"/>
        <v>0.14583333333575865</v>
      </c>
      <c r="K43" s="130">
        <f t="shared" si="2"/>
        <v>3.5000000000582077</v>
      </c>
      <c r="L43" s="35">
        <v>30</v>
      </c>
      <c r="M43" s="35">
        <v>10</v>
      </c>
      <c r="N43" s="59">
        <f t="shared" si="3"/>
        <v>1725.6750000286993</v>
      </c>
      <c r="O43" s="35"/>
    </row>
    <row r="44" spans="1:15" ht="15">
      <c r="A44" s="65">
        <v>6</v>
      </c>
      <c r="B44" s="43">
        <v>42150</v>
      </c>
      <c r="C44" s="84" t="s">
        <v>115</v>
      </c>
      <c r="D44" s="184" t="s">
        <v>116</v>
      </c>
      <c r="E44" s="56">
        <v>42150.66458333333</v>
      </c>
      <c r="F44" s="56">
        <v>42150.675</v>
      </c>
      <c r="G44" s="142" t="s">
        <v>101</v>
      </c>
      <c r="H44" s="89">
        <v>42151.666666666664</v>
      </c>
      <c r="I44" s="57">
        <f t="shared" si="5"/>
        <v>0.991666666661331</v>
      </c>
      <c r="J44" s="129">
        <f t="shared" si="4"/>
        <v>0.010416666671517305</v>
      </c>
      <c r="K44" s="130">
        <f t="shared" si="2"/>
        <v>0.2500000001164153</v>
      </c>
      <c r="L44" s="35">
        <v>30</v>
      </c>
      <c r="M44" s="35">
        <v>10</v>
      </c>
      <c r="N44" s="59">
        <f t="shared" si="3"/>
        <v>123.26250005739857</v>
      </c>
      <c r="O44" s="35"/>
    </row>
    <row r="45" spans="1:15" ht="14.25" thickBot="1">
      <c r="A45" s="65">
        <v>7</v>
      </c>
      <c r="B45" s="43">
        <v>42151</v>
      </c>
      <c r="C45" s="101" t="s">
        <v>119</v>
      </c>
      <c r="D45" s="156" t="s">
        <v>120</v>
      </c>
      <c r="E45" s="185">
        <v>42151.8</v>
      </c>
      <c r="F45" s="185">
        <v>42151.81041666667</v>
      </c>
      <c r="G45" s="174" t="s">
        <v>24</v>
      </c>
      <c r="H45" s="185">
        <v>42151.81041666667</v>
      </c>
      <c r="I45" s="57">
        <f>H45-E45</f>
        <v>0.010416666664241347</v>
      </c>
      <c r="J45" s="129">
        <f>H45-E45</f>
        <v>0.010416666664241347</v>
      </c>
      <c r="K45" s="130">
        <f t="shared" si="2"/>
        <v>0.24999999994179234</v>
      </c>
      <c r="L45" s="35"/>
      <c r="M45" s="35"/>
      <c r="N45" s="59"/>
      <c r="O45" s="35"/>
    </row>
    <row r="46" spans="1:15" ht="15">
      <c r="A46" s="65"/>
      <c r="B46" s="43"/>
      <c r="C46" s="39"/>
      <c r="D46" s="17"/>
      <c r="E46" s="56"/>
      <c r="F46" s="56"/>
      <c r="G46" s="104"/>
      <c r="H46" s="89"/>
      <c r="I46" s="57"/>
      <c r="J46" s="58"/>
      <c r="K46" s="59"/>
      <c r="L46" s="35"/>
      <c r="M46" s="35"/>
      <c r="N46" s="59"/>
      <c r="O46" s="35"/>
    </row>
    <row r="47" spans="1:15" ht="15">
      <c r="A47" s="298" t="s">
        <v>19</v>
      </c>
      <c r="B47" s="299"/>
      <c r="C47" s="39"/>
      <c r="D47" s="17"/>
      <c r="E47" s="56"/>
      <c r="F47" s="96">
        <f>AVERAGE(J39:J46)</f>
        <v>0.03323412698539739</v>
      </c>
      <c r="G47" s="104"/>
      <c r="H47" s="89"/>
      <c r="I47" s="64">
        <f>AVERAGE(I39:I46)</f>
        <v>2.1148809523781114</v>
      </c>
      <c r="J47" s="58"/>
      <c r="K47" s="59"/>
      <c r="L47" s="35"/>
      <c r="M47" s="35"/>
      <c r="N47" s="59"/>
      <c r="O47" s="35"/>
    </row>
    <row r="48" spans="1:15" ht="15">
      <c r="A48" s="65"/>
      <c r="B48" s="45"/>
      <c r="C48" s="118"/>
      <c r="D48" s="66"/>
      <c r="E48" s="56"/>
      <c r="F48" s="56"/>
      <c r="G48" s="105"/>
      <c r="H48" s="91"/>
      <c r="I48" s="57"/>
      <c r="J48" s="58"/>
      <c r="K48" s="59"/>
      <c r="L48" s="35"/>
      <c r="M48" s="35"/>
      <c r="N48" s="59"/>
      <c r="O48" s="35"/>
    </row>
    <row r="49" spans="1:15" ht="15">
      <c r="A49" s="65"/>
      <c r="B49" s="300" t="s">
        <v>40</v>
      </c>
      <c r="C49" s="301"/>
      <c r="D49" s="301"/>
      <c r="E49" s="301"/>
      <c r="F49" s="301"/>
      <c r="G49" s="301"/>
      <c r="H49" s="301"/>
      <c r="I49" s="302"/>
      <c r="J49" s="58"/>
      <c r="K49" s="59"/>
      <c r="L49" s="35"/>
      <c r="M49" s="35"/>
      <c r="N49" s="59">
        <f t="shared" si="3"/>
        <v>0</v>
      </c>
      <c r="O49" s="35"/>
    </row>
    <row r="50" spans="1:15" ht="12.75">
      <c r="A50" s="303"/>
      <c r="B50" s="304"/>
      <c r="C50" s="304"/>
      <c r="D50" s="304"/>
      <c r="E50" s="304"/>
      <c r="F50" s="304"/>
      <c r="G50" s="304"/>
      <c r="H50" s="304"/>
      <c r="I50" s="304"/>
      <c r="J50" s="304"/>
      <c r="K50" s="59">
        <f aca="true" t="shared" si="6" ref="K50:K62">J50*24</f>
        <v>0</v>
      </c>
      <c r="L50" s="34"/>
      <c r="M50" s="34"/>
      <c r="N50" s="59">
        <f t="shared" si="3"/>
        <v>0</v>
      </c>
      <c r="O50" s="34"/>
    </row>
    <row r="51" spans="1:15" s="9" customFormat="1" ht="15.75" thickBot="1">
      <c r="A51" s="35">
        <v>1</v>
      </c>
      <c r="B51" s="44">
        <v>42098</v>
      </c>
      <c r="C51" s="101" t="s">
        <v>29</v>
      </c>
      <c r="D51" s="179" t="s">
        <v>30</v>
      </c>
      <c r="E51" s="67">
        <v>42098.46527777778</v>
      </c>
      <c r="F51" s="97">
        <v>42098.493055555555</v>
      </c>
      <c r="G51" s="39" t="s">
        <v>24</v>
      </c>
      <c r="H51" s="97">
        <v>42100.625</v>
      </c>
      <c r="I51" s="68">
        <f>H51-F51</f>
        <v>2.131944444445253</v>
      </c>
      <c r="J51" s="69">
        <f>F51-E51</f>
        <v>0.02777777777373558</v>
      </c>
      <c r="K51" s="59">
        <f t="shared" si="6"/>
        <v>0.6666666665696539</v>
      </c>
      <c r="L51" s="70"/>
      <c r="M51" s="35"/>
      <c r="N51" s="59">
        <f t="shared" si="3"/>
        <v>0</v>
      </c>
      <c r="O51" s="35"/>
    </row>
    <row r="52" spans="1:15" s="9" customFormat="1" ht="30.75" customHeight="1">
      <c r="A52" s="35">
        <v>2</v>
      </c>
      <c r="B52" s="44">
        <v>42137</v>
      </c>
      <c r="C52" s="165" t="s">
        <v>93</v>
      </c>
      <c r="D52" s="180" t="s">
        <v>94</v>
      </c>
      <c r="E52" s="67">
        <v>42137.85902777778</v>
      </c>
      <c r="F52" s="71">
        <v>42137.90277777778</v>
      </c>
      <c r="G52" s="106" t="s">
        <v>126</v>
      </c>
      <c r="H52" s="92">
        <v>42138.413194444445</v>
      </c>
      <c r="I52" s="68">
        <f>H52-F52</f>
        <v>0.5104166666642413</v>
      </c>
      <c r="J52" s="69">
        <f aca="true" t="shared" si="7" ref="J52:J60">F52-E52</f>
        <v>0.043750000004365575</v>
      </c>
      <c r="K52" s="59">
        <f t="shared" si="6"/>
        <v>1.0500000001047738</v>
      </c>
      <c r="L52" s="70"/>
      <c r="M52" s="35"/>
      <c r="N52" s="59">
        <f t="shared" si="3"/>
        <v>0</v>
      </c>
      <c r="O52" s="35"/>
    </row>
    <row r="53" spans="1:15" s="9" customFormat="1" ht="15">
      <c r="A53" s="35"/>
      <c r="B53" s="44"/>
      <c r="C53" s="39"/>
      <c r="D53" s="18"/>
      <c r="E53" s="71"/>
      <c r="F53" s="71"/>
      <c r="G53" s="106"/>
      <c r="H53" s="92"/>
      <c r="I53" s="68"/>
      <c r="J53" s="69"/>
      <c r="K53" s="59"/>
      <c r="L53" s="35"/>
      <c r="M53" s="35"/>
      <c r="N53" s="59"/>
      <c r="O53" s="35"/>
    </row>
    <row r="54" spans="1:15" s="9" customFormat="1" ht="15">
      <c r="A54" s="298"/>
      <c r="B54" s="299"/>
      <c r="C54" s="39"/>
      <c r="D54" s="72"/>
      <c r="E54" s="71"/>
      <c r="F54" s="96">
        <f>AVERAGE(J51:J52)</f>
        <v>0.03576388888905058</v>
      </c>
      <c r="G54" s="107"/>
      <c r="H54" s="82"/>
      <c r="I54" s="64">
        <f>AVERAGE(I48:I53)</f>
        <v>1.3211805555547471</v>
      </c>
      <c r="J54" s="69"/>
      <c r="K54" s="59"/>
      <c r="L54" s="35"/>
      <c r="M54" s="35"/>
      <c r="N54" s="59"/>
      <c r="O54" s="35"/>
    </row>
    <row r="55" spans="1:15" s="9" customFormat="1" ht="15">
      <c r="A55" s="35"/>
      <c r="B55" s="46"/>
      <c r="C55" s="39"/>
      <c r="D55" s="15"/>
      <c r="E55" s="46"/>
      <c r="F55" s="48"/>
      <c r="G55" s="108"/>
      <c r="H55" s="82"/>
      <c r="I55" s="36"/>
      <c r="J55" s="69"/>
      <c r="K55" s="59"/>
      <c r="L55" s="35"/>
      <c r="M55" s="35"/>
      <c r="N55" s="59"/>
      <c r="O55" s="35"/>
    </row>
    <row r="56" spans="1:15" s="9" customFormat="1" ht="15">
      <c r="A56" s="35"/>
      <c r="B56" s="300" t="s">
        <v>41</v>
      </c>
      <c r="C56" s="301"/>
      <c r="D56" s="301"/>
      <c r="E56" s="301"/>
      <c r="F56" s="301"/>
      <c r="G56" s="301"/>
      <c r="H56" s="301"/>
      <c r="I56" s="302"/>
      <c r="J56" s="69"/>
      <c r="K56" s="59"/>
      <c r="L56" s="35"/>
      <c r="M56" s="35"/>
      <c r="N56" s="59"/>
      <c r="O56" s="35"/>
    </row>
    <row r="57" spans="1:15" s="9" customFormat="1" ht="15">
      <c r="A57" s="35">
        <v>1</v>
      </c>
      <c r="B57" s="44">
        <v>42106</v>
      </c>
      <c r="C57" s="104" t="s">
        <v>35</v>
      </c>
      <c r="D57" s="161" t="s">
        <v>34</v>
      </c>
      <c r="E57" s="52">
        <v>42106.475694444445</v>
      </c>
      <c r="F57" s="52">
        <v>42106.50347222222</v>
      </c>
      <c r="G57" s="39" t="s">
        <v>24</v>
      </c>
      <c r="H57" s="52">
        <v>42107.63888888889</v>
      </c>
      <c r="I57" s="68">
        <f>H57-F57</f>
        <v>1.1354166666715173</v>
      </c>
      <c r="J57" s="69">
        <f t="shared" si="7"/>
        <v>0.02777777777373558</v>
      </c>
      <c r="K57" s="59">
        <f t="shared" si="6"/>
        <v>0.6666666665696539</v>
      </c>
      <c r="L57" s="35">
        <v>30</v>
      </c>
      <c r="M57" s="35">
        <v>10</v>
      </c>
      <c r="N57" s="59">
        <f t="shared" si="3"/>
        <v>328.69999995216784</v>
      </c>
      <c r="O57" s="35"/>
    </row>
    <row r="58" spans="1:15" s="9" customFormat="1" ht="15">
      <c r="A58" s="35">
        <v>2</v>
      </c>
      <c r="B58" s="44">
        <v>42106</v>
      </c>
      <c r="C58" s="104" t="s">
        <v>36</v>
      </c>
      <c r="D58" s="161" t="s">
        <v>37</v>
      </c>
      <c r="E58" s="53">
        <v>42106.541666666664</v>
      </c>
      <c r="F58" s="52">
        <v>42106.54861111111</v>
      </c>
      <c r="G58" s="39" t="s">
        <v>24</v>
      </c>
      <c r="H58" s="52">
        <v>42107.63888888889</v>
      </c>
      <c r="I58" s="68">
        <f>H58-F58</f>
        <v>1.0902777777810115</v>
      </c>
      <c r="J58" s="69">
        <f t="shared" si="7"/>
        <v>0.006944444445252884</v>
      </c>
      <c r="K58" s="59">
        <f t="shared" si="6"/>
        <v>0.16666666668606922</v>
      </c>
      <c r="L58" s="35">
        <v>30</v>
      </c>
      <c r="M58" s="35">
        <v>10</v>
      </c>
      <c r="N58" s="59">
        <f t="shared" si="3"/>
        <v>82.17500000956643</v>
      </c>
      <c r="O58" s="35"/>
    </row>
    <row r="59" spans="1:15" s="9" customFormat="1" ht="14.25" thickBot="1">
      <c r="A59" s="35">
        <v>3</v>
      </c>
      <c r="B59" s="43">
        <v>42133</v>
      </c>
      <c r="C59" s="101" t="s">
        <v>86</v>
      </c>
      <c r="D59" s="175" t="s">
        <v>84</v>
      </c>
      <c r="E59" s="53">
        <v>42133.708333333336</v>
      </c>
      <c r="F59" s="71">
        <v>42133.78125</v>
      </c>
      <c r="G59" s="128" t="s">
        <v>85</v>
      </c>
      <c r="H59" s="92">
        <v>42146.631944444445</v>
      </c>
      <c r="I59" s="57">
        <f>H59-F59</f>
        <v>12.850694444445253</v>
      </c>
      <c r="J59" s="69">
        <f t="shared" si="7"/>
        <v>0.07291666666424135</v>
      </c>
      <c r="K59" s="59">
        <f t="shared" si="6"/>
        <v>1.7499999999417923</v>
      </c>
      <c r="L59" s="35">
        <v>30</v>
      </c>
      <c r="M59" s="35">
        <v>10</v>
      </c>
      <c r="N59" s="59">
        <f t="shared" si="3"/>
        <v>862.8374999713008</v>
      </c>
      <c r="O59" s="35"/>
    </row>
    <row r="60" spans="1:15" s="9" customFormat="1" ht="27">
      <c r="A60" s="35">
        <v>4</v>
      </c>
      <c r="B60" s="44">
        <v>42147</v>
      </c>
      <c r="C60" s="156" t="s">
        <v>110</v>
      </c>
      <c r="D60" s="157" t="s">
        <v>111</v>
      </c>
      <c r="E60" s="168">
        <v>42147.46041666667</v>
      </c>
      <c r="F60" s="172">
        <v>42147.475694444445</v>
      </c>
      <c r="G60" s="128" t="s">
        <v>85</v>
      </c>
      <c r="H60" s="71">
        <v>42150.654861111114</v>
      </c>
      <c r="I60" s="57">
        <f>H60-F60</f>
        <v>3.179166666668607</v>
      </c>
      <c r="J60" s="69">
        <f t="shared" si="7"/>
        <v>0.015277777776645962</v>
      </c>
      <c r="K60" s="59">
        <f t="shared" si="6"/>
        <v>0.3666666666395031</v>
      </c>
      <c r="L60" s="35">
        <v>30</v>
      </c>
      <c r="M60" s="35">
        <v>10</v>
      </c>
      <c r="N60" s="59">
        <f t="shared" si="3"/>
        <v>180.784999986607</v>
      </c>
      <c r="O60" s="35"/>
    </row>
    <row r="61" spans="1:15" s="9" customFormat="1" ht="15">
      <c r="A61" s="35"/>
      <c r="B61" s="43"/>
      <c r="C61" s="39"/>
      <c r="D61" s="73"/>
      <c r="E61" s="52"/>
      <c r="F61" s="71"/>
      <c r="G61" s="83"/>
      <c r="H61" s="92"/>
      <c r="I61" s="57"/>
      <c r="J61" s="58"/>
      <c r="K61" s="59">
        <f t="shared" si="6"/>
        <v>0</v>
      </c>
      <c r="L61" s="35"/>
      <c r="M61" s="35"/>
      <c r="N61" s="35"/>
      <c r="O61" s="35"/>
    </row>
    <row r="62" spans="1:15" s="9" customFormat="1" ht="15">
      <c r="A62" s="298" t="s">
        <v>18</v>
      </c>
      <c r="B62" s="299"/>
      <c r="C62" s="106"/>
      <c r="D62" s="72"/>
      <c r="E62" s="52"/>
      <c r="F62" s="96">
        <f>AVERAGE(J57:J60)</f>
        <v>0.030729166664968943</v>
      </c>
      <c r="G62" s="108"/>
      <c r="H62" s="82"/>
      <c r="I62" s="64">
        <f>AVERAGE(I57:I60)</f>
        <v>4.563888888891597</v>
      </c>
      <c r="J62" s="58"/>
      <c r="K62" s="59">
        <f t="shared" si="6"/>
        <v>0</v>
      </c>
      <c r="L62" s="35"/>
      <c r="M62" s="35"/>
      <c r="N62" s="59">
        <f>SUM(N57:N60)</f>
        <v>1454.497499919642</v>
      </c>
      <c r="O62" s="35"/>
    </row>
    <row r="63" spans="1:15" s="9" customFormat="1" ht="15">
      <c r="A63" s="35"/>
      <c r="B63" s="46"/>
      <c r="C63" s="106"/>
      <c r="D63" s="72"/>
      <c r="E63" s="46"/>
      <c r="F63" s="48"/>
      <c r="G63" s="108"/>
      <c r="H63" s="82"/>
      <c r="I63" s="57"/>
      <c r="J63" s="58"/>
      <c r="K63" s="59"/>
      <c r="L63" s="35"/>
      <c r="M63" s="35"/>
      <c r="N63" s="35"/>
      <c r="O63" s="35"/>
    </row>
    <row r="64" spans="1:15" s="9" customFormat="1" ht="15">
      <c r="A64" s="300" t="s">
        <v>42</v>
      </c>
      <c r="B64" s="301"/>
      <c r="C64" s="301"/>
      <c r="D64" s="301"/>
      <c r="E64" s="301"/>
      <c r="F64" s="301"/>
      <c r="G64" s="301"/>
      <c r="H64" s="301"/>
      <c r="I64" s="19"/>
      <c r="J64" s="58"/>
      <c r="K64" s="59"/>
      <c r="L64" s="35"/>
      <c r="M64" s="35"/>
      <c r="N64" s="35"/>
      <c r="O64" s="35"/>
    </row>
    <row r="65" spans="1:15" s="9" customFormat="1" ht="12.75">
      <c r="A65" s="35"/>
      <c r="B65" s="132"/>
      <c r="C65" s="133"/>
      <c r="D65" s="133"/>
      <c r="E65" s="133"/>
      <c r="F65" s="133"/>
      <c r="G65" s="133"/>
      <c r="H65" s="133"/>
      <c r="I65" s="133"/>
      <c r="J65" s="133"/>
      <c r="K65" s="59"/>
      <c r="L65" s="35"/>
      <c r="M65" s="34"/>
      <c r="N65" s="34"/>
      <c r="O65" s="34"/>
    </row>
    <row r="66" spans="1:15" s="25" customFormat="1" ht="30.75">
      <c r="A66" s="74">
        <v>1</v>
      </c>
      <c r="B66" s="44">
        <v>42095</v>
      </c>
      <c r="C66" s="39" t="s">
        <v>56</v>
      </c>
      <c r="D66" s="176" t="s">
        <v>28</v>
      </c>
      <c r="E66" s="71">
        <v>42095.80902777778</v>
      </c>
      <c r="F66" s="71">
        <v>42095.81597222222</v>
      </c>
      <c r="G66" s="83" t="s">
        <v>25</v>
      </c>
      <c r="H66" s="92">
        <v>42095.85138888889</v>
      </c>
      <c r="I66" s="75">
        <f aca="true" t="shared" si="8" ref="I66:I80">H66-F66</f>
        <v>0.0354166666729725</v>
      </c>
      <c r="J66" s="76">
        <f aca="true" t="shared" si="9" ref="J66:J73">F66-E66</f>
        <v>0.0069444444379769266</v>
      </c>
      <c r="K66" s="61">
        <f>J66*24</f>
        <v>0.16666666651144624</v>
      </c>
      <c r="L66" s="74">
        <v>30</v>
      </c>
      <c r="M66" s="74">
        <v>6</v>
      </c>
      <c r="N66" s="61">
        <f>K66*L66*M66*0.95*1.73</f>
        <v>49.30499995408114</v>
      </c>
      <c r="O66" s="74"/>
    </row>
    <row r="67" spans="1:15" s="25" customFormat="1" ht="30.75">
      <c r="A67" s="74">
        <v>2</v>
      </c>
      <c r="B67" s="44">
        <v>42104</v>
      </c>
      <c r="C67" s="39" t="s">
        <v>57</v>
      </c>
      <c r="D67" s="176" t="s">
        <v>58</v>
      </c>
      <c r="E67" s="53">
        <v>42104.958333333336</v>
      </c>
      <c r="F67" s="71">
        <v>42105.010416666664</v>
      </c>
      <c r="G67" s="83" t="s">
        <v>25</v>
      </c>
      <c r="H67" s="92"/>
      <c r="I67" s="75">
        <f t="shared" si="8"/>
        <v>-42105.010416666664</v>
      </c>
      <c r="J67" s="76">
        <f t="shared" si="9"/>
        <v>0.052083333328482695</v>
      </c>
      <c r="K67" s="61">
        <f>J67*24</f>
        <v>1.2499999998835847</v>
      </c>
      <c r="L67" s="61"/>
      <c r="M67" s="74">
        <v>10</v>
      </c>
      <c r="N67" s="61">
        <f aca="true" t="shared" si="10" ref="N67:N73">K67*L67*M67*0.95*1.73</f>
        <v>0</v>
      </c>
      <c r="O67" s="74"/>
    </row>
    <row r="68" spans="1:15" s="9" customFormat="1" ht="26.25">
      <c r="A68" s="74">
        <v>3</v>
      </c>
      <c r="B68" s="141">
        <v>42123</v>
      </c>
      <c r="C68" s="140" t="s">
        <v>74</v>
      </c>
      <c r="D68" s="177" t="s">
        <v>67</v>
      </c>
      <c r="E68" s="77">
        <v>42123</v>
      </c>
      <c r="F68" s="77">
        <v>42123</v>
      </c>
      <c r="G68" s="39" t="s">
        <v>24</v>
      </c>
      <c r="H68" s="92">
        <v>42123.75</v>
      </c>
      <c r="I68" s="75">
        <f t="shared" si="8"/>
        <v>0.75</v>
      </c>
      <c r="J68" s="76">
        <f t="shared" si="9"/>
        <v>0</v>
      </c>
      <c r="K68" s="61">
        <f aca="true" t="shared" si="11" ref="K68:K84">J68*24</f>
        <v>0</v>
      </c>
      <c r="L68" s="35">
        <v>50</v>
      </c>
      <c r="M68" s="35">
        <v>10</v>
      </c>
      <c r="N68" s="61">
        <f t="shared" si="10"/>
        <v>0</v>
      </c>
      <c r="O68" s="35"/>
    </row>
    <row r="69" spans="1:15" s="9" customFormat="1" ht="31.5" thickBot="1">
      <c r="A69" s="74">
        <v>4</v>
      </c>
      <c r="B69" s="141">
        <v>42122</v>
      </c>
      <c r="C69" s="139" t="s">
        <v>68</v>
      </c>
      <c r="D69" s="178" t="s">
        <v>69</v>
      </c>
      <c r="E69" s="52">
        <v>42122.69236111111</v>
      </c>
      <c r="F69" s="71">
        <v>42122.72638888889</v>
      </c>
      <c r="G69" s="83" t="s">
        <v>25</v>
      </c>
      <c r="H69" s="92">
        <v>42124.666666666664</v>
      </c>
      <c r="I69" s="75">
        <f t="shared" si="8"/>
        <v>1.9402777777722804</v>
      </c>
      <c r="J69" s="76">
        <f t="shared" si="9"/>
        <v>0.034027777779556345</v>
      </c>
      <c r="K69" s="61">
        <f t="shared" si="11"/>
        <v>0.8166666667093523</v>
      </c>
      <c r="L69" s="35">
        <v>30</v>
      </c>
      <c r="M69" s="35">
        <v>10</v>
      </c>
      <c r="N69" s="61">
        <f t="shared" si="10"/>
        <v>402.65750002104613</v>
      </c>
      <c r="O69" s="35"/>
    </row>
    <row r="70" spans="1:15" s="9" customFormat="1" ht="27">
      <c r="A70" s="74">
        <v>5</v>
      </c>
      <c r="B70" s="43">
        <v>42151</v>
      </c>
      <c r="C70" s="116" t="s">
        <v>114</v>
      </c>
      <c r="D70" s="131" t="s">
        <v>112</v>
      </c>
      <c r="E70" s="168">
        <v>42151.77777777778</v>
      </c>
      <c r="F70" s="183">
        <v>42151.819444444445</v>
      </c>
      <c r="G70" s="170" t="s">
        <v>113</v>
      </c>
      <c r="H70" s="92"/>
      <c r="I70" s="75">
        <f t="shared" si="8"/>
        <v>-42151.819444444445</v>
      </c>
      <c r="J70" s="76">
        <f t="shared" si="9"/>
        <v>0.04166666666424135</v>
      </c>
      <c r="K70" s="61">
        <f t="shared" si="11"/>
        <v>0.9999999999417923</v>
      </c>
      <c r="L70" s="35">
        <v>30</v>
      </c>
      <c r="M70" s="35">
        <v>10</v>
      </c>
      <c r="N70" s="61">
        <f t="shared" si="10"/>
        <v>493.04999997130074</v>
      </c>
      <c r="O70" s="35"/>
    </row>
    <row r="71" spans="1:15" s="9" customFormat="1" ht="30.75">
      <c r="A71" s="74">
        <v>6</v>
      </c>
      <c r="B71" s="44">
        <v>42140</v>
      </c>
      <c r="C71" s="103" t="s">
        <v>118</v>
      </c>
      <c r="D71" s="32" t="s">
        <v>59</v>
      </c>
      <c r="E71" s="225"/>
      <c r="F71" s="226"/>
      <c r="G71" s="83" t="s">
        <v>117</v>
      </c>
      <c r="H71" s="92">
        <v>42141.489583333336</v>
      </c>
      <c r="I71" s="75">
        <f t="shared" si="8"/>
        <v>42141.489583333336</v>
      </c>
      <c r="J71" s="76">
        <f t="shared" si="9"/>
        <v>0</v>
      </c>
      <c r="K71" s="61">
        <f t="shared" si="11"/>
        <v>0</v>
      </c>
      <c r="L71" s="35">
        <v>30</v>
      </c>
      <c r="M71" s="35">
        <v>10</v>
      </c>
      <c r="N71" s="61">
        <f t="shared" si="10"/>
        <v>0</v>
      </c>
      <c r="O71" s="35"/>
    </row>
    <row r="72" spans="1:15" s="9" customFormat="1" ht="30.75">
      <c r="A72" s="74">
        <v>7</v>
      </c>
      <c r="B72" s="44">
        <v>42145</v>
      </c>
      <c r="C72" s="106" t="s">
        <v>122</v>
      </c>
      <c r="D72" s="28" t="s">
        <v>123</v>
      </c>
      <c r="E72" s="53">
        <v>42145.71388888889</v>
      </c>
      <c r="F72" s="71">
        <v>42145.76527777778</v>
      </c>
      <c r="G72" s="83" t="s">
        <v>25</v>
      </c>
      <c r="H72" s="71">
        <v>42145.76527777778</v>
      </c>
      <c r="I72" s="75">
        <f t="shared" si="8"/>
        <v>0</v>
      </c>
      <c r="J72" s="76">
        <f t="shared" si="9"/>
        <v>0.05138888888905058</v>
      </c>
      <c r="K72" s="61">
        <f t="shared" si="11"/>
        <v>1.2333333333372138</v>
      </c>
      <c r="L72" s="35">
        <v>30</v>
      </c>
      <c r="M72" s="35">
        <v>10</v>
      </c>
      <c r="N72" s="61">
        <f t="shared" si="10"/>
        <v>608.0950000019133</v>
      </c>
      <c r="O72" s="61"/>
    </row>
    <row r="73" spans="1:15" s="9" customFormat="1" ht="30.75">
      <c r="A73" s="74">
        <v>8</v>
      </c>
      <c r="B73" s="43">
        <v>42153</v>
      </c>
      <c r="C73" s="109" t="s">
        <v>127</v>
      </c>
      <c r="D73" s="26" t="s">
        <v>128</v>
      </c>
      <c r="E73" s="53">
        <v>42153.604166666664</v>
      </c>
      <c r="F73" s="71">
        <v>42153.618055555555</v>
      </c>
      <c r="G73" s="83" t="s">
        <v>25</v>
      </c>
      <c r="H73" s="71">
        <v>42153.618055555555</v>
      </c>
      <c r="I73" s="75">
        <f t="shared" si="8"/>
        <v>0</v>
      </c>
      <c r="J73" s="76">
        <f t="shared" si="9"/>
        <v>0.013888888890505768</v>
      </c>
      <c r="K73" s="61">
        <f t="shared" si="11"/>
        <v>0.33333333337213844</v>
      </c>
      <c r="L73" s="35">
        <v>20</v>
      </c>
      <c r="M73" s="35">
        <v>6</v>
      </c>
      <c r="N73" s="61">
        <f t="shared" si="10"/>
        <v>65.74000000765314</v>
      </c>
      <c r="O73" s="35"/>
    </row>
    <row r="74" spans="1:15" s="9" customFormat="1" ht="15">
      <c r="A74" s="35"/>
      <c r="B74" s="44"/>
      <c r="C74" s="117"/>
      <c r="D74" s="78"/>
      <c r="E74" s="52"/>
      <c r="F74" s="96"/>
      <c r="G74" s="108"/>
      <c r="H74" s="82"/>
      <c r="I74" s="75"/>
      <c r="J74" s="76"/>
      <c r="K74" s="61"/>
      <c r="L74" s="35"/>
      <c r="M74" s="35"/>
      <c r="N74" s="35"/>
      <c r="O74" s="35"/>
    </row>
    <row r="75" spans="1:15" s="9" customFormat="1" ht="15">
      <c r="A75" s="298" t="s">
        <v>17</v>
      </c>
      <c r="B75" s="299"/>
      <c r="C75" s="106"/>
      <c r="D75" s="72"/>
      <c r="E75" s="52"/>
      <c r="F75" s="96">
        <f>AVERAGE(J66:J73)</f>
        <v>0.024999999998726707</v>
      </c>
      <c r="G75" s="108"/>
      <c r="H75" s="82"/>
      <c r="I75" s="75"/>
      <c r="J75" s="76"/>
      <c r="K75" s="61"/>
      <c r="L75" s="35"/>
      <c r="M75" s="35"/>
      <c r="N75" s="59">
        <f>SUM(N66:N67)</f>
        <v>49.30499995408114</v>
      </c>
      <c r="O75" s="35"/>
    </row>
    <row r="76" spans="1:15" s="9" customFormat="1" ht="15">
      <c r="A76" s="35"/>
      <c r="B76" s="46"/>
      <c r="C76" s="106"/>
      <c r="D76" s="72"/>
      <c r="E76" s="46"/>
      <c r="F76" s="48"/>
      <c r="G76" s="108"/>
      <c r="H76" s="82"/>
      <c r="I76" s="75"/>
      <c r="J76" s="76"/>
      <c r="K76" s="61"/>
      <c r="L76" s="35"/>
      <c r="M76" s="35"/>
      <c r="N76" s="35"/>
      <c r="O76" s="35"/>
    </row>
    <row r="77" spans="1:15" s="9" customFormat="1" ht="15">
      <c r="A77" s="35"/>
      <c r="B77" s="300" t="s">
        <v>92</v>
      </c>
      <c r="C77" s="301"/>
      <c r="D77" s="301"/>
      <c r="E77" s="301"/>
      <c r="F77" s="301"/>
      <c r="G77" s="301"/>
      <c r="H77" s="302"/>
      <c r="I77" s="75"/>
      <c r="J77" s="76"/>
      <c r="K77" s="61"/>
      <c r="L77" s="35"/>
      <c r="M77" s="35"/>
      <c r="N77" s="35"/>
      <c r="O77" s="35"/>
    </row>
    <row r="78" spans="1:15" s="9" customFormat="1" ht="12.75">
      <c r="A78" s="35"/>
      <c r="B78" s="134"/>
      <c r="C78" s="135"/>
      <c r="D78" s="135"/>
      <c r="E78" s="135"/>
      <c r="F78" s="135"/>
      <c r="G78" s="135"/>
      <c r="H78" s="135"/>
      <c r="I78" s="75"/>
      <c r="J78" s="76"/>
      <c r="K78" s="61"/>
      <c r="L78" s="135"/>
      <c r="M78" s="135"/>
      <c r="N78" s="34"/>
      <c r="O78" s="34"/>
    </row>
    <row r="79" spans="1:15" s="30" customFormat="1" ht="15.75" thickBot="1">
      <c r="A79" s="11">
        <v>1</v>
      </c>
      <c r="B79" s="158">
        <v>42123</v>
      </c>
      <c r="C79" s="121" t="s">
        <v>72</v>
      </c>
      <c r="D79" s="143" t="s">
        <v>73</v>
      </c>
      <c r="E79" s="62">
        <v>42123.67222222222</v>
      </c>
      <c r="F79" s="95">
        <v>42123.72222222222</v>
      </c>
      <c r="G79" s="83" t="s">
        <v>24</v>
      </c>
      <c r="H79" s="164">
        <v>38455.48611111111</v>
      </c>
      <c r="I79" s="75">
        <f t="shared" si="8"/>
        <v>-3668.2361111111095</v>
      </c>
      <c r="J79" s="76">
        <f>F79-E79</f>
        <v>0.049999999995634425</v>
      </c>
      <c r="K79" s="61">
        <f t="shared" si="11"/>
        <v>1.1999999998952262</v>
      </c>
      <c r="L79" s="11">
        <v>20</v>
      </c>
      <c r="M79" s="11">
        <v>10</v>
      </c>
      <c r="N79" s="80">
        <f>K79*L79*M79*0.95*1.73</f>
        <v>394.43999996556084</v>
      </c>
      <c r="O79" s="11"/>
    </row>
    <row r="80" spans="1:15" s="30" customFormat="1" ht="15">
      <c r="A80" s="11">
        <v>2</v>
      </c>
      <c r="B80" s="44">
        <v>42135</v>
      </c>
      <c r="C80" s="156" t="s">
        <v>82</v>
      </c>
      <c r="D80" s="157" t="s">
        <v>83</v>
      </c>
      <c r="E80" s="81">
        <v>42135.48611111111</v>
      </c>
      <c r="F80" s="99">
        <v>42135.666666666664</v>
      </c>
      <c r="G80" s="83" t="s">
        <v>24</v>
      </c>
      <c r="H80" s="79">
        <v>42202.666666666664</v>
      </c>
      <c r="I80" s="75">
        <f t="shared" si="8"/>
        <v>67</v>
      </c>
      <c r="J80" s="76">
        <f>F80-E80</f>
        <v>0.18055555555474712</v>
      </c>
      <c r="K80" s="61">
        <f t="shared" si="11"/>
        <v>4.333333333313931</v>
      </c>
      <c r="L80" s="11">
        <v>30</v>
      </c>
      <c r="M80" s="11">
        <v>10</v>
      </c>
      <c r="N80" s="80">
        <f>K80*L80*M80*0.95*1.73</f>
        <v>2136.5499999904337</v>
      </c>
      <c r="O80" s="11"/>
    </row>
    <row r="81" spans="1:15" s="9" customFormat="1" ht="12.75">
      <c r="A81" s="35">
        <v>3</v>
      </c>
      <c r="B81" s="4"/>
      <c r="C81" s="4"/>
      <c r="D81" s="4"/>
      <c r="H81" s="90"/>
      <c r="I81" s="75"/>
      <c r="J81" s="76"/>
      <c r="K81" s="61">
        <f t="shared" si="11"/>
        <v>0</v>
      </c>
      <c r="L81" s="35">
        <v>30</v>
      </c>
      <c r="M81" s="35">
        <v>10</v>
      </c>
      <c r="N81" s="59">
        <f>K81*L81*M81*0.95*1.73</f>
        <v>0</v>
      </c>
      <c r="O81" s="35"/>
    </row>
    <row r="82" spans="1:15" s="9" customFormat="1" ht="15">
      <c r="A82" s="298" t="s">
        <v>16</v>
      </c>
      <c r="B82" s="299"/>
      <c r="C82" s="106"/>
      <c r="D82" s="72"/>
      <c r="E82" s="46"/>
      <c r="F82" s="96">
        <f>AVERAGE(J79:J81)</f>
        <v>0.11527777777519077</v>
      </c>
      <c r="G82" s="108"/>
      <c r="H82" s="82"/>
      <c r="I82" s="64">
        <f>AVERAGE(I79:I81)</f>
        <v>-1800.6180555555547</v>
      </c>
      <c r="J82" s="58"/>
      <c r="K82" s="61">
        <f t="shared" si="11"/>
        <v>0</v>
      </c>
      <c r="L82" s="35"/>
      <c r="M82" s="35"/>
      <c r="N82" s="59">
        <f>SUM(N79:N81)</f>
        <v>2530.9899999559943</v>
      </c>
      <c r="O82" s="35"/>
    </row>
    <row r="83" spans="1:15" s="9" customFormat="1" ht="15">
      <c r="A83" s="35"/>
      <c r="B83" s="46"/>
      <c r="C83" s="106"/>
      <c r="D83" s="72"/>
      <c r="E83" s="46"/>
      <c r="F83" s="48"/>
      <c r="G83" s="108"/>
      <c r="H83" s="82"/>
      <c r="I83" s="64"/>
      <c r="J83" s="58"/>
      <c r="K83" s="61">
        <f t="shared" si="11"/>
        <v>0</v>
      </c>
      <c r="L83" s="35"/>
      <c r="M83" s="35"/>
      <c r="N83" s="35"/>
      <c r="O83" s="35"/>
    </row>
    <row r="84" spans="1:15" s="9" customFormat="1" ht="15">
      <c r="A84" s="298" t="s">
        <v>15</v>
      </c>
      <c r="B84" s="299"/>
      <c r="C84" s="106"/>
      <c r="D84" s="72"/>
      <c r="E84" s="46"/>
      <c r="F84" s="96">
        <f>AVERAGE(F82,F75,F62,F54,F47,F37)</f>
        <v>0.052028604496582774</v>
      </c>
      <c r="G84" s="110"/>
      <c r="H84" s="85"/>
      <c r="I84" s="64">
        <f>AVERAGE(I82,I75,I62,I54,I47,I37)</f>
        <v>-448.15452628968256</v>
      </c>
      <c r="J84" s="58"/>
      <c r="K84" s="61">
        <f t="shared" si="11"/>
        <v>0</v>
      </c>
      <c r="L84" s="35"/>
      <c r="M84" s="35"/>
      <c r="N84" s="59">
        <f>SUM(N82,N75,N62,N54,N47,N37)</f>
        <v>4034.7924998297176</v>
      </c>
      <c r="O84" s="35"/>
    </row>
    <row r="85" spans="1:15" s="9" customFormat="1" ht="15">
      <c r="A85" s="35"/>
      <c r="B85" s="46"/>
      <c r="C85" s="39"/>
      <c r="D85" s="72"/>
      <c r="E85" s="48"/>
      <c r="F85" s="48"/>
      <c r="G85" s="108"/>
      <c r="H85" s="82"/>
      <c r="I85" s="63"/>
      <c r="J85" s="58"/>
      <c r="K85" s="59"/>
      <c r="L85" s="35"/>
      <c r="M85" s="35"/>
      <c r="N85" s="35"/>
      <c r="O85" s="35"/>
    </row>
    <row r="86" spans="1:15" s="9" customFormat="1" ht="15">
      <c r="A86" s="4"/>
      <c r="B86" s="46"/>
      <c r="C86" s="120"/>
      <c r="D86" s="29"/>
      <c r="E86" s="54"/>
      <c r="F86" s="54"/>
      <c r="G86" s="111"/>
      <c r="H86" s="86"/>
      <c r="I86" s="7"/>
      <c r="J86" s="5"/>
      <c r="K86" s="23"/>
      <c r="L86" s="4"/>
      <c r="M86" s="4"/>
      <c r="N86" s="4"/>
      <c r="O86" s="4"/>
    </row>
    <row r="87" spans="1:15" s="9" customFormat="1" ht="15">
      <c r="A87" s="4"/>
      <c r="B87" s="46"/>
      <c r="C87" s="120"/>
      <c r="D87" s="29"/>
      <c r="E87" s="54"/>
      <c r="F87" s="54"/>
      <c r="G87" s="111"/>
      <c r="H87" s="86"/>
      <c r="I87" s="7"/>
      <c r="J87" s="5"/>
      <c r="K87" s="23"/>
      <c r="L87" s="4"/>
      <c r="M87" s="4"/>
      <c r="N87" s="4"/>
      <c r="O87" s="4"/>
    </row>
    <row r="88" spans="1:15" s="9" customFormat="1" ht="15">
      <c r="A88" s="4"/>
      <c r="B88" s="46"/>
      <c r="C88" s="120"/>
      <c r="D88" s="29"/>
      <c r="E88" s="54"/>
      <c r="F88" s="54"/>
      <c r="G88" s="111"/>
      <c r="H88" s="86"/>
      <c r="I88" s="7"/>
      <c r="J88" s="5"/>
      <c r="K88" s="23"/>
      <c r="L88" s="4"/>
      <c r="M88" s="4"/>
      <c r="N88" s="4"/>
      <c r="O88" s="4"/>
    </row>
    <row r="89" spans="1:15" s="9" customFormat="1" ht="15">
      <c r="A89" s="4"/>
      <c r="B89" s="46"/>
      <c r="C89" s="120"/>
      <c r="D89" s="29"/>
      <c r="E89" s="54"/>
      <c r="F89" s="54"/>
      <c r="G89" s="111"/>
      <c r="H89" s="86"/>
      <c r="I89" s="7"/>
      <c r="J89" s="5"/>
      <c r="K89" s="23"/>
      <c r="L89" s="4"/>
      <c r="M89" s="4"/>
      <c r="N89" s="4"/>
      <c r="O89" s="4"/>
    </row>
    <row r="90" spans="1:15" s="9" customFormat="1" ht="13.5">
      <c r="A90" s="4"/>
      <c r="B90" s="48"/>
      <c r="C90" s="155"/>
      <c r="D90" s="155"/>
      <c r="E90" s="155"/>
      <c r="F90" s="155"/>
      <c r="G90" s="155"/>
      <c r="H90" s="86"/>
      <c r="I90" s="7"/>
      <c r="J90" s="5"/>
      <c r="K90" s="23"/>
      <c r="L90" s="4"/>
      <c r="M90" s="4"/>
      <c r="N90" s="4"/>
      <c r="O90" s="4"/>
    </row>
    <row r="91" spans="1:15" s="9" customFormat="1" ht="15">
      <c r="A91" s="4"/>
      <c r="B91" s="48"/>
      <c r="C91" s="120"/>
      <c r="D91" s="31"/>
      <c r="E91" s="55"/>
      <c r="F91" s="55"/>
      <c r="G91" s="112"/>
      <c r="H91" s="93"/>
      <c r="I91" s="10"/>
      <c r="J91" s="5"/>
      <c r="K91" s="23"/>
      <c r="L91" s="4"/>
      <c r="M91" s="4"/>
      <c r="N91" s="4"/>
      <c r="O91" s="4"/>
    </row>
    <row r="92" spans="1:15" s="9" customFormat="1" ht="15">
      <c r="A92" s="4"/>
      <c r="B92" s="48"/>
      <c r="C92" s="120"/>
      <c r="D92" s="31"/>
      <c r="E92" s="55"/>
      <c r="F92" s="55"/>
      <c r="G92" s="112"/>
      <c r="H92" s="93"/>
      <c r="I92" s="6"/>
      <c r="J92" s="5"/>
      <c r="K92" s="23"/>
      <c r="L92" s="4"/>
      <c r="M92" s="4"/>
      <c r="N92" s="4"/>
      <c r="O92" s="4"/>
    </row>
    <row r="93" spans="1:15" s="9" customFormat="1" ht="15">
      <c r="A93" s="4"/>
      <c r="B93" s="48"/>
      <c r="C93" s="120"/>
      <c r="D93" s="31"/>
      <c r="E93" s="55"/>
      <c r="F93" s="55"/>
      <c r="G93" s="112"/>
      <c r="H93" s="93"/>
      <c r="I93" s="6"/>
      <c r="J93" s="5"/>
      <c r="K93" s="23"/>
      <c r="L93" s="4"/>
      <c r="M93" s="4"/>
      <c r="N93" s="4"/>
      <c r="O93" s="4"/>
    </row>
    <row r="94" spans="1:15" s="9" customFormat="1" ht="15">
      <c r="A94" s="4"/>
      <c r="B94" s="48"/>
      <c r="C94" s="120"/>
      <c r="D94" s="31"/>
      <c r="E94" s="51"/>
      <c r="F94" s="51"/>
      <c r="G94" s="112"/>
      <c r="H94" s="93"/>
      <c r="I94" s="5"/>
      <c r="J94" s="5"/>
      <c r="K94" s="23"/>
      <c r="L94" s="4"/>
      <c r="M94" s="4"/>
      <c r="N94" s="4"/>
      <c r="O94" s="4"/>
    </row>
    <row r="95" spans="1:15" s="9" customFormat="1" ht="15">
      <c r="A95" s="4"/>
      <c r="B95" s="48"/>
      <c r="C95" s="120"/>
      <c r="D95" s="31"/>
      <c r="E95" s="51"/>
      <c r="F95" s="51"/>
      <c r="G95" s="112"/>
      <c r="H95" s="93"/>
      <c r="I95" s="5"/>
      <c r="J95" s="4"/>
      <c r="K95" s="23"/>
      <c r="L95" s="4"/>
      <c r="M95" s="4"/>
      <c r="N95" s="4"/>
      <c r="O95" s="4"/>
    </row>
    <row r="96" spans="1:15" s="9" customFormat="1" ht="15">
      <c r="A96" s="4"/>
      <c r="B96" s="48"/>
      <c r="C96" s="120"/>
      <c r="D96" s="31"/>
      <c r="E96" s="51"/>
      <c r="F96" s="51"/>
      <c r="G96" s="112"/>
      <c r="H96" s="93"/>
      <c r="I96" s="5"/>
      <c r="J96" s="4"/>
      <c r="K96" s="23"/>
      <c r="L96" s="4"/>
      <c r="M96" s="4"/>
      <c r="N96" s="4"/>
      <c r="O96" s="4"/>
    </row>
    <row r="97" spans="2:11" s="9" customFormat="1" ht="15">
      <c r="B97" s="40"/>
      <c r="C97" s="114"/>
      <c r="D97" s="30"/>
      <c r="E97" s="49"/>
      <c r="F97" s="49"/>
      <c r="G97" s="113"/>
      <c r="H97" s="94"/>
      <c r="I97" s="8"/>
      <c r="K97" s="24"/>
    </row>
    <row r="98" spans="2:11" s="9" customFormat="1" ht="15">
      <c r="B98" s="40"/>
      <c r="C98" s="114"/>
      <c r="D98" s="30"/>
      <c r="E98" s="49"/>
      <c r="F98" s="49"/>
      <c r="G98" s="113"/>
      <c r="H98" s="94"/>
      <c r="I98" s="8"/>
      <c r="K98" s="24"/>
    </row>
    <row r="99" spans="2:11" s="9" customFormat="1" ht="15">
      <c r="B99" s="40"/>
      <c r="C99" s="114"/>
      <c r="D99" s="30"/>
      <c r="E99" s="49"/>
      <c r="F99" s="49"/>
      <c r="G99" s="113"/>
      <c r="H99" s="94"/>
      <c r="I99" s="8"/>
      <c r="K99" s="24"/>
    </row>
    <row r="100" spans="2:11" s="9" customFormat="1" ht="15">
      <c r="B100" s="40"/>
      <c r="C100" s="114"/>
      <c r="D100" s="30"/>
      <c r="E100" s="49"/>
      <c r="F100" s="49"/>
      <c r="G100" s="113"/>
      <c r="H100" s="94"/>
      <c r="I100" s="8"/>
      <c r="K100" s="24"/>
    </row>
    <row r="101" spans="2:11" s="9" customFormat="1" ht="15">
      <c r="B101" s="40"/>
      <c r="C101" s="114"/>
      <c r="D101" s="30"/>
      <c r="E101" s="49"/>
      <c r="F101" s="49"/>
      <c r="G101" s="113"/>
      <c r="H101" s="94"/>
      <c r="I101" s="8"/>
      <c r="K101" s="24"/>
    </row>
    <row r="102" spans="2:11" s="9" customFormat="1" ht="15">
      <c r="B102" s="40"/>
      <c r="C102" s="114"/>
      <c r="D102" s="30"/>
      <c r="E102" s="49"/>
      <c r="F102" s="49"/>
      <c r="G102" s="113"/>
      <c r="H102" s="94"/>
      <c r="I102" s="8"/>
      <c r="K102" s="24"/>
    </row>
    <row r="103" spans="2:11" s="9" customFormat="1" ht="15">
      <c r="B103" s="40"/>
      <c r="C103" s="114"/>
      <c r="D103" s="30"/>
      <c r="E103" s="49"/>
      <c r="F103" s="49"/>
      <c r="G103" s="113"/>
      <c r="H103" s="94"/>
      <c r="I103" s="8"/>
      <c r="K103" s="24"/>
    </row>
    <row r="104" spans="2:11" s="9" customFormat="1" ht="15">
      <c r="B104" s="40"/>
      <c r="C104" s="114"/>
      <c r="D104" s="30"/>
      <c r="E104" s="49"/>
      <c r="F104" s="49"/>
      <c r="G104" s="113"/>
      <c r="H104" s="94"/>
      <c r="I104" s="8"/>
      <c r="K104" s="24"/>
    </row>
    <row r="105" spans="2:11" s="9" customFormat="1" ht="15">
      <c r="B105" s="40"/>
      <c r="C105" s="114"/>
      <c r="D105" s="30"/>
      <c r="E105" s="49"/>
      <c r="F105" s="49"/>
      <c r="G105" s="113"/>
      <c r="H105" s="94"/>
      <c r="I105" s="8"/>
      <c r="K105" s="24"/>
    </row>
    <row r="106" spans="2:11" s="9" customFormat="1" ht="15">
      <c r="B106" s="40"/>
      <c r="C106" s="114"/>
      <c r="D106" s="30"/>
      <c r="E106" s="49"/>
      <c r="F106" s="49"/>
      <c r="G106" s="113"/>
      <c r="H106" s="94"/>
      <c r="I106" s="8"/>
      <c r="K106" s="24"/>
    </row>
    <row r="107" spans="2:11" s="9" customFormat="1" ht="15">
      <c r="B107" s="40"/>
      <c r="C107" s="114"/>
      <c r="D107" s="30"/>
      <c r="E107" s="49"/>
      <c r="F107" s="49"/>
      <c r="G107" s="113"/>
      <c r="H107" s="94"/>
      <c r="I107" s="8"/>
      <c r="K107" s="24"/>
    </row>
    <row r="108" spans="2:11" s="9" customFormat="1" ht="15">
      <c r="B108" s="40"/>
      <c r="C108" s="114"/>
      <c r="D108" s="30"/>
      <c r="E108" s="49"/>
      <c r="F108" s="49"/>
      <c r="G108" s="113"/>
      <c r="H108" s="94"/>
      <c r="I108" s="8"/>
      <c r="K108" s="24"/>
    </row>
    <row r="109" spans="2:11" s="9" customFormat="1" ht="15">
      <c r="B109" s="40"/>
      <c r="C109" s="114"/>
      <c r="D109" s="30"/>
      <c r="E109" s="49"/>
      <c r="F109" s="49"/>
      <c r="G109" s="113"/>
      <c r="H109" s="94"/>
      <c r="I109" s="8"/>
      <c r="K109" s="24"/>
    </row>
    <row r="110" spans="2:11" s="9" customFormat="1" ht="15">
      <c r="B110" s="40"/>
      <c r="C110" s="114"/>
      <c r="D110" s="30"/>
      <c r="E110" s="49"/>
      <c r="F110" s="49"/>
      <c r="G110" s="113"/>
      <c r="H110" s="94"/>
      <c r="I110" s="8"/>
      <c r="K110" s="24"/>
    </row>
    <row r="111" spans="2:11" s="9" customFormat="1" ht="15">
      <c r="B111" s="40"/>
      <c r="C111" s="114"/>
      <c r="D111" s="30"/>
      <c r="E111" s="49"/>
      <c r="F111" s="49"/>
      <c r="G111" s="113"/>
      <c r="H111" s="94"/>
      <c r="I111" s="8"/>
      <c r="K111" s="24"/>
    </row>
    <row r="112" spans="2:11" s="9" customFormat="1" ht="15">
      <c r="B112" s="40"/>
      <c r="C112" s="114"/>
      <c r="D112" s="30"/>
      <c r="E112" s="49"/>
      <c r="F112" s="49"/>
      <c r="G112" s="113"/>
      <c r="H112" s="94"/>
      <c r="I112" s="8"/>
      <c r="K112" s="24"/>
    </row>
    <row r="113" spans="2:11" s="9" customFormat="1" ht="15">
      <c r="B113" s="40"/>
      <c r="C113" s="114"/>
      <c r="D113" s="30"/>
      <c r="E113" s="49"/>
      <c r="F113" s="49"/>
      <c r="G113" s="113"/>
      <c r="H113" s="94"/>
      <c r="I113" s="8"/>
      <c r="K113" s="24"/>
    </row>
    <row r="114" spans="2:11" s="9" customFormat="1" ht="15">
      <c r="B114" s="40"/>
      <c r="C114" s="114"/>
      <c r="D114" s="30"/>
      <c r="E114" s="49"/>
      <c r="F114" s="49"/>
      <c r="G114" s="113"/>
      <c r="H114" s="94"/>
      <c r="I114" s="8"/>
      <c r="K114" s="24"/>
    </row>
    <row r="115" spans="2:11" s="9" customFormat="1" ht="15">
      <c r="B115" s="40"/>
      <c r="C115" s="114"/>
      <c r="D115" s="30"/>
      <c r="E115" s="49"/>
      <c r="F115" s="49"/>
      <c r="G115" s="113"/>
      <c r="H115" s="94"/>
      <c r="I115" s="8"/>
      <c r="K115" s="24"/>
    </row>
    <row r="116" spans="2:11" s="9" customFormat="1" ht="15">
      <c r="B116" s="40"/>
      <c r="C116" s="114"/>
      <c r="D116" s="30"/>
      <c r="E116" s="49"/>
      <c r="F116" s="49"/>
      <c r="G116" s="113"/>
      <c r="H116" s="94"/>
      <c r="I116" s="8"/>
      <c r="K116" s="24"/>
    </row>
    <row r="117" spans="2:11" s="9" customFormat="1" ht="15">
      <c r="B117" s="40"/>
      <c r="C117" s="114"/>
      <c r="D117" s="30"/>
      <c r="E117" s="49"/>
      <c r="F117" s="49"/>
      <c r="G117" s="113"/>
      <c r="H117" s="94"/>
      <c r="I117" s="8"/>
      <c r="K117" s="24"/>
    </row>
    <row r="118" spans="2:11" s="9" customFormat="1" ht="15">
      <c r="B118" s="40"/>
      <c r="C118" s="114"/>
      <c r="D118" s="30"/>
      <c r="E118" s="49"/>
      <c r="F118" s="49"/>
      <c r="G118" s="113"/>
      <c r="H118" s="94"/>
      <c r="I118" s="8"/>
      <c r="K118" s="24"/>
    </row>
    <row r="119" spans="2:11" s="9" customFormat="1" ht="15">
      <c r="B119" s="40"/>
      <c r="C119" s="114"/>
      <c r="D119" s="30"/>
      <c r="E119" s="49"/>
      <c r="F119" s="49"/>
      <c r="G119" s="113"/>
      <c r="H119" s="94"/>
      <c r="I119" s="8"/>
      <c r="K119" s="24"/>
    </row>
    <row r="120" spans="2:11" s="9" customFormat="1" ht="15">
      <c r="B120" s="40"/>
      <c r="C120" s="114"/>
      <c r="D120" s="30"/>
      <c r="E120" s="49"/>
      <c r="F120" s="49"/>
      <c r="G120" s="113"/>
      <c r="H120" s="94"/>
      <c r="I120" s="8"/>
      <c r="K120" s="24"/>
    </row>
    <row r="121" spans="2:11" s="9" customFormat="1" ht="15">
      <c r="B121" s="40"/>
      <c r="C121" s="114"/>
      <c r="D121" s="30"/>
      <c r="E121" s="49"/>
      <c r="F121" s="49"/>
      <c r="G121" s="113"/>
      <c r="H121" s="94"/>
      <c r="I121" s="8"/>
      <c r="K121" s="24"/>
    </row>
    <row r="122" spans="2:11" s="9" customFormat="1" ht="15">
      <c r="B122" s="40"/>
      <c r="C122" s="114"/>
      <c r="D122" s="30"/>
      <c r="E122" s="49"/>
      <c r="F122" s="49"/>
      <c r="G122" s="113"/>
      <c r="H122" s="94"/>
      <c r="I122" s="8"/>
      <c r="K122" s="24"/>
    </row>
    <row r="123" spans="2:11" s="9" customFormat="1" ht="15">
      <c r="B123" s="40"/>
      <c r="C123" s="114"/>
      <c r="D123" s="30"/>
      <c r="E123" s="49"/>
      <c r="F123" s="49"/>
      <c r="G123" s="113"/>
      <c r="H123" s="94"/>
      <c r="I123" s="8"/>
      <c r="K123" s="24"/>
    </row>
    <row r="124" spans="2:11" s="9" customFormat="1" ht="15">
      <c r="B124" s="40"/>
      <c r="C124" s="114"/>
      <c r="D124" s="30"/>
      <c r="E124" s="49"/>
      <c r="F124" s="49"/>
      <c r="G124" s="113"/>
      <c r="H124" s="94"/>
      <c r="I124" s="8"/>
      <c r="K124" s="24"/>
    </row>
    <row r="125" spans="2:11" s="9" customFormat="1" ht="15">
      <c r="B125" s="40"/>
      <c r="C125" s="114"/>
      <c r="D125" s="30"/>
      <c r="E125" s="49"/>
      <c r="F125" s="49"/>
      <c r="G125" s="113"/>
      <c r="H125" s="94"/>
      <c r="I125" s="8"/>
      <c r="K125" s="24"/>
    </row>
    <row r="126" spans="2:11" s="9" customFormat="1" ht="15">
      <c r="B126" s="40"/>
      <c r="C126" s="114"/>
      <c r="D126" s="30"/>
      <c r="E126" s="49"/>
      <c r="F126" s="49"/>
      <c r="G126" s="113"/>
      <c r="H126" s="94"/>
      <c r="I126" s="8"/>
      <c r="K126" s="24"/>
    </row>
    <row r="127" spans="2:11" s="9" customFormat="1" ht="15">
      <c r="B127" s="40"/>
      <c r="C127" s="114"/>
      <c r="D127" s="30"/>
      <c r="E127" s="49"/>
      <c r="F127" s="49"/>
      <c r="G127" s="113"/>
      <c r="H127" s="94"/>
      <c r="I127" s="8"/>
      <c r="K127" s="24"/>
    </row>
    <row r="128" spans="2:11" s="9" customFormat="1" ht="15">
      <c r="B128" s="40"/>
      <c r="C128" s="114"/>
      <c r="D128" s="30"/>
      <c r="E128" s="49"/>
      <c r="F128" s="49"/>
      <c r="G128" s="113"/>
      <c r="H128" s="94"/>
      <c r="I128" s="8"/>
      <c r="K128" s="24"/>
    </row>
    <row r="129" spans="2:11" s="9" customFormat="1" ht="15">
      <c r="B129" s="40"/>
      <c r="C129" s="114"/>
      <c r="D129" s="30"/>
      <c r="E129" s="49"/>
      <c r="F129" s="49"/>
      <c r="G129" s="113"/>
      <c r="H129" s="94"/>
      <c r="I129" s="8"/>
      <c r="K129" s="24"/>
    </row>
    <row r="130" spans="2:11" s="9" customFormat="1" ht="15">
      <c r="B130" s="40"/>
      <c r="C130" s="114"/>
      <c r="D130" s="30"/>
      <c r="E130" s="49"/>
      <c r="F130" s="49"/>
      <c r="G130" s="113"/>
      <c r="H130" s="94"/>
      <c r="I130" s="8"/>
      <c r="K130" s="24"/>
    </row>
    <row r="131" spans="2:11" s="9" customFormat="1" ht="15">
      <c r="B131" s="40"/>
      <c r="C131" s="114"/>
      <c r="D131" s="30"/>
      <c r="E131" s="49"/>
      <c r="F131" s="49"/>
      <c r="G131" s="113"/>
      <c r="H131" s="94"/>
      <c r="I131" s="8"/>
      <c r="K131" s="24"/>
    </row>
    <row r="132" spans="2:11" s="9" customFormat="1" ht="15">
      <c r="B132" s="40"/>
      <c r="C132" s="114"/>
      <c r="D132" s="30"/>
      <c r="E132" s="49"/>
      <c r="F132" s="49"/>
      <c r="G132" s="113"/>
      <c r="H132" s="94"/>
      <c r="I132" s="8"/>
      <c r="K132" s="24"/>
    </row>
    <row r="133" spans="2:11" s="9" customFormat="1" ht="15">
      <c r="B133" s="40"/>
      <c r="C133" s="114"/>
      <c r="D133" s="30"/>
      <c r="E133" s="49"/>
      <c r="F133" s="49"/>
      <c r="G133" s="113"/>
      <c r="H133" s="94"/>
      <c r="I133" s="8"/>
      <c r="K133" s="24"/>
    </row>
    <row r="134" spans="2:11" s="9" customFormat="1" ht="15">
      <c r="B134" s="40"/>
      <c r="C134" s="114"/>
      <c r="D134" s="30"/>
      <c r="E134" s="49"/>
      <c r="F134" s="49"/>
      <c r="G134" s="113"/>
      <c r="H134" s="94"/>
      <c r="I134" s="8"/>
      <c r="K134" s="24"/>
    </row>
    <row r="135" spans="2:11" s="9" customFormat="1" ht="15">
      <c r="B135" s="40"/>
      <c r="C135" s="114"/>
      <c r="D135" s="30"/>
      <c r="E135" s="49"/>
      <c r="F135" s="49"/>
      <c r="G135" s="113"/>
      <c r="H135" s="94"/>
      <c r="I135" s="8"/>
      <c r="K135" s="24"/>
    </row>
    <row r="136" spans="2:11" s="9" customFormat="1" ht="15">
      <c r="B136" s="40"/>
      <c r="C136" s="114"/>
      <c r="D136" s="30"/>
      <c r="E136" s="49"/>
      <c r="F136" s="49"/>
      <c r="G136" s="113"/>
      <c r="H136" s="94"/>
      <c r="I136" s="8"/>
      <c r="K136" s="24"/>
    </row>
    <row r="137" spans="2:11" s="9" customFormat="1" ht="15">
      <c r="B137" s="40"/>
      <c r="C137" s="114"/>
      <c r="D137" s="30"/>
      <c r="E137" s="49"/>
      <c r="F137" s="49"/>
      <c r="G137" s="113"/>
      <c r="H137" s="94"/>
      <c r="I137" s="8"/>
      <c r="K137" s="24"/>
    </row>
    <row r="138" spans="2:11" s="9" customFormat="1" ht="15">
      <c r="B138" s="40"/>
      <c r="C138" s="114"/>
      <c r="D138" s="30"/>
      <c r="E138" s="49"/>
      <c r="F138" s="49"/>
      <c r="G138" s="113"/>
      <c r="H138" s="94"/>
      <c r="I138" s="8"/>
      <c r="K138" s="24"/>
    </row>
    <row r="139" spans="2:11" s="9" customFormat="1" ht="15">
      <c r="B139" s="40"/>
      <c r="C139" s="114"/>
      <c r="D139" s="30"/>
      <c r="E139" s="49"/>
      <c r="F139" s="49"/>
      <c r="G139" s="113"/>
      <c r="H139" s="94"/>
      <c r="I139" s="8"/>
      <c r="K139" s="24"/>
    </row>
    <row r="140" spans="2:11" s="9" customFormat="1" ht="15">
      <c r="B140" s="40"/>
      <c r="C140" s="114"/>
      <c r="D140" s="30"/>
      <c r="E140" s="49"/>
      <c r="F140" s="49"/>
      <c r="G140" s="113"/>
      <c r="H140" s="94"/>
      <c r="I140" s="8"/>
      <c r="K140" s="24"/>
    </row>
  </sheetData>
  <sheetProtection/>
  <mergeCells count="26">
    <mergeCell ref="A82:B82"/>
    <mergeCell ref="A84:B84"/>
    <mergeCell ref="A54:B54"/>
    <mergeCell ref="B56:I56"/>
    <mergeCell ref="A62:B62"/>
    <mergeCell ref="A64:H64"/>
    <mergeCell ref="A75:B75"/>
    <mergeCell ref="B77:H77"/>
    <mergeCell ref="A10:H10"/>
    <mergeCell ref="A37:B37"/>
    <mergeCell ref="B38:G38"/>
    <mergeCell ref="A47:B47"/>
    <mergeCell ref="B49:I49"/>
    <mergeCell ref="A50:J50"/>
    <mergeCell ref="C7:C8"/>
    <mergeCell ref="A9:IV9"/>
    <mergeCell ref="A3:B4"/>
    <mergeCell ref="C3:I4"/>
    <mergeCell ref="J3:J8"/>
    <mergeCell ref="K3:K8"/>
    <mergeCell ref="L3:L8"/>
    <mergeCell ref="M3:M8"/>
    <mergeCell ref="N3:O8"/>
    <mergeCell ref="E6:F7"/>
    <mergeCell ref="G6:G8"/>
    <mergeCell ref="H6:I7"/>
  </mergeCells>
  <printOptions/>
  <pageMargins left="0.36" right="0.33" top="0.51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</dc:creator>
  <cp:keywords/>
  <dc:description/>
  <cp:lastModifiedBy>gridneva-oi</cp:lastModifiedBy>
  <cp:lastPrinted>2015-08-12T07:22:22Z</cp:lastPrinted>
  <dcterms:created xsi:type="dcterms:W3CDTF">2010-10-25T05:46:14Z</dcterms:created>
  <dcterms:modified xsi:type="dcterms:W3CDTF">2015-12-03T14:24:49Z</dcterms:modified>
  <cp:category/>
  <cp:version/>
  <cp:contentType/>
  <cp:contentStatus/>
</cp:coreProperties>
</file>